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00" activeTab="4"/>
  </bookViews>
  <sheets>
    <sheet name="Composition" sheetId="1" r:id="rId1"/>
    <sheet name="Export" sheetId="2" r:id="rId2"/>
    <sheet name="Import" sheetId="3" r:id="rId3"/>
    <sheet name="Partners" sheetId="4" r:id="rId4"/>
    <sheet name="NTIS" sheetId="5" r:id="rId5"/>
  </sheets>
  <definedNames/>
  <calcPr fullCalcOnLoad="1"/>
</workbook>
</file>

<file path=xl/sharedStrings.xml><?xml version="1.0" encoding="utf-8"?>
<sst xmlns="http://schemas.openxmlformats.org/spreadsheetml/2006/main" count="213" uniqueCount="156">
  <si>
    <t>Value in '000 Rs.</t>
  </si>
  <si>
    <t>S.N</t>
  </si>
  <si>
    <t>Commodities</t>
  </si>
  <si>
    <t>Unit</t>
  </si>
  <si>
    <t>Quantity</t>
  </si>
  <si>
    <t>Value</t>
  </si>
  <si>
    <t>Yarns ( Polyester, Cotton and others)</t>
  </si>
  <si>
    <t>Woolen Carpet</t>
  </si>
  <si>
    <t>Sq.Mtr.</t>
  </si>
  <si>
    <t>Readymade Garments</t>
  </si>
  <si>
    <t>Pcs.</t>
  </si>
  <si>
    <t>Iron and Steel products</t>
  </si>
  <si>
    <t>Cardamom</t>
  </si>
  <si>
    <t>Kg.</t>
  </si>
  <si>
    <t>Juices</t>
  </si>
  <si>
    <t>Tea</t>
  </si>
  <si>
    <t>Textiles</t>
  </si>
  <si>
    <t>Woolen and Pashmina shawls</t>
  </si>
  <si>
    <t>Jute bags and sacks</t>
  </si>
  <si>
    <t>Rosin and resin acid</t>
  </si>
  <si>
    <t>Footwear</t>
  </si>
  <si>
    <t>Copper and articles thereof</t>
  </si>
  <si>
    <t>Medicinal Herbs</t>
  </si>
  <si>
    <t>Lentils</t>
  </si>
  <si>
    <t>Hides &amp; Skins</t>
  </si>
  <si>
    <t>Sq.ft.</t>
  </si>
  <si>
    <t>Noodles, pasta and like</t>
  </si>
  <si>
    <t>Dentifrices (toothpaste)</t>
  </si>
  <si>
    <t>Ginger</t>
  </si>
  <si>
    <t>Headgear and parts thereof</t>
  </si>
  <si>
    <t>Nepalese paper and paper Products</t>
  </si>
  <si>
    <t>Meat and edible meat offal</t>
  </si>
  <si>
    <t>Essential Oils</t>
  </si>
  <si>
    <t>Cotton sacks and bags</t>
  </si>
  <si>
    <t>Articles of silver jewellery</t>
  </si>
  <si>
    <t>Others</t>
  </si>
  <si>
    <t>Total</t>
  </si>
  <si>
    <t>Petroleum Products</t>
  </si>
  <si>
    <t>Iron &amp; Steel and products thereof</t>
  </si>
  <si>
    <t>Machinery and parts</t>
  </si>
  <si>
    <t>Transport Vehicles and parts thereof</t>
  </si>
  <si>
    <t>Electronic and Electrical Equipments</t>
  </si>
  <si>
    <t>Cereals</t>
  </si>
  <si>
    <t>Telecommunication Equipment and parts</t>
  </si>
  <si>
    <t>Gold</t>
  </si>
  <si>
    <t>Cement Clinkers</t>
  </si>
  <si>
    <t>Pharmaceutical products</t>
  </si>
  <si>
    <t>Aircraft and parts thereof</t>
  </si>
  <si>
    <t>Polythene Granules</t>
  </si>
  <si>
    <t>Articles of apparel and clothing accessories</t>
  </si>
  <si>
    <t>Fertilizers</t>
  </si>
  <si>
    <t>Crude soyabean oil</t>
  </si>
  <si>
    <t>Chemicals</t>
  </si>
  <si>
    <t>Man-made staple fibres ( Synthetic, Polyester etc)</t>
  </si>
  <si>
    <t>Silver</t>
  </si>
  <si>
    <t>Rubber and articles thereof</t>
  </si>
  <si>
    <t>Aluminium and articles thereof</t>
  </si>
  <si>
    <t>Zinc and articles thereof</t>
  </si>
  <si>
    <t>Low erucic acid rape or colza seeds</t>
  </si>
  <si>
    <t>Crude palm Oil</t>
  </si>
  <si>
    <t>Cotton ( Yarn and Fabrics)</t>
  </si>
  <si>
    <t>Wool, fine or coarse animal hair</t>
  </si>
  <si>
    <t>Cement</t>
  </si>
  <si>
    <t>Countries/Region</t>
  </si>
  <si>
    <t>India</t>
  </si>
  <si>
    <t>U.S.A.</t>
  </si>
  <si>
    <t>Turkey</t>
  </si>
  <si>
    <t>Germany</t>
  </si>
  <si>
    <t>U.K.</t>
  </si>
  <si>
    <t>China P. R.</t>
  </si>
  <si>
    <t>Italy</t>
  </si>
  <si>
    <t>France</t>
  </si>
  <si>
    <t>Bangladesh</t>
  </si>
  <si>
    <t>Japan</t>
  </si>
  <si>
    <t>U.A.E.</t>
  </si>
  <si>
    <t>Canada</t>
  </si>
  <si>
    <t>Australia</t>
  </si>
  <si>
    <t>Malaysia</t>
  </si>
  <si>
    <t>Other Countries</t>
  </si>
  <si>
    <t>Grand Total</t>
  </si>
  <si>
    <t>Thailand</t>
  </si>
  <si>
    <t>Indonesia</t>
  </si>
  <si>
    <t>Argentina</t>
  </si>
  <si>
    <t>Foreign Trade Balance of Nepal</t>
  </si>
  <si>
    <t>In Billion Rs.</t>
  </si>
  <si>
    <t>Total Exports</t>
  </si>
  <si>
    <t>Total Imports</t>
  </si>
  <si>
    <t>Total Trade</t>
  </si>
  <si>
    <t>Trade Deficit</t>
  </si>
  <si>
    <t>Export: Import Ratio</t>
  </si>
  <si>
    <t>1:</t>
  </si>
  <si>
    <t>Share % in Total Trade</t>
  </si>
  <si>
    <t>% Change</t>
  </si>
  <si>
    <t>in value</t>
  </si>
  <si>
    <t xml:space="preserve">COMPARISON OF TOTAL EXPORTS OF SOME MAJOR COMMODITIES </t>
  </si>
  <si>
    <t>(Provisional)</t>
  </si>
  <si>
    <t>In '000 Rs.</t>
  </si>
  <si>
    <t>Annual</t>
  </si>
  <si>
    <t>Trading Partners of Nepal</t>
  </si>
  <si>
    <t>Exports</t>
  </si>
  <si>
    <t>Imports</t>
  </si>
  <si>
    <t>Woolen Felt products</t>
  </si>
  <si>
    <t>2018/19</t>
  </si>
  <si>
    <t>Share in</t>
  </si>
  <si>
    <t xml:space="preserve">COMPARISON OF TOTAL IMPORTS OF SOME MAJOR COMMODITIES </t>
  </si>
  <si>
    <t>Denmark</t>
  </si>
  <si>
    <t>Switzerland</t>
  </si>
  <si>
    <t>Ukraine</t>
  </si>
  <si>
    <r>
      <t xml:space="preserve">Handicrafts </t>
    </r>
    <r>
      <rPr>
        <sz val="8"/>
        <rFont val="Calibri"/>
        <family val="2"/>
      </rPr>
      <t>( Painting, Sculpture and statuary)</t>
    </r>
  </si>
  <si>
    <t>NEPAL'S EXPORT OF NTIS  PRODUCTS</t>
  </si>
  <si>
    <t>Products</t>
  </si>
  <si>
    <t>F.Y. 2074/75  Annual</t>
  </si>
  <si>
    <t>% Change in Value</t>
  </si>
  <si>
    <t>Agro-based products</t>
  </si>
  <si>
    <t>Cardamom 090830</t>
  </si>
  <si>
    <t>Ginger 091010</t>
  </si>
  <si>
    <t>Tea 0902</t>
  </si>
  <si>
    <t>Medicinal and Aromatic Plants 1211</t>
  </si>
  <si>
    <t>Craft and manufacturing products</t>
  </si>
  <si>
    <t>All Fabrics, Textile, Yarn and Rope 5509, 5407, 6305</t>
  </si>
  <si>
    <t>Leather 4104, 4106</t>
  </si>
  <si>
    <t>Sq.ft</t>
  </si>
  <si>
    <t>Footwear 6404</t>
  </si>
  <si>
    <t>Pashmina 6214</t>
  </si>
  <si>
    <t>Carpets 5701</t>
  </si>
  <si>
    <t>Sqm</t>
  </si>
  <si>
    <t>F.Y. 2016/17 (2073/74) Shrawan-Kartik</t>
  </si>
  <si>
    <t>F.Y. 2017/18 (2074/75) Shrawan-Kartik</t>
  </si>
  <si>
    <t>F.Y. 2018/19 (2075/76)  Shrawan-Kartik</t>
  </si>
  <si>
    <t>Percentage Change in  First Four Month of  F.Y. 2017/18 compared to same period of the previous year</t>
  </si>
  <si>
    <t>Shrawan-kartik</t>
  </si>
  <si>
    <t>Shrawan- Kartik</t>
  </si>
  <si>
    <t>( First Four Months Provisional)</t>
  </si>
  <si>
    <t>First Four Month of F.Y. 2074/75</t>
  </si>
  <si>
    <t>First Four Month of F.Y. 2075/76</t>
  </si>
  <si>
    <t>Korea R</t>
  </si>
  <si>
    <t>Vietnam</t>
  </si>
  <si>
    <t>Percentage Change in  First Four Month of F.Y. 2075/76 compared to same period of the previous year</t>
  </si>
  <si>
    <t>IN THE FIRST FOUR  MONTHS OF THE F.Y. 2074/75 AND 2075/76</t>
  </si>
  <si>
    <t>IN THE FIRST FOUR MONTHS OF THE F.Y. 2074/75 AND 2075/76</t>
  </si>
  <si>
    <t>F.Y. (2074/75)</t>
  </si>
  <si>
    <t xml:space="preserve">F.Y.2074/75 (2017/18) </t>
  </si>
  <si>
    <t>F.Y.  2075/76 (2018/19)</t>
  </si>
  <si>
    <t>F.Y. 2075/76</t>
  </si>
  <si>
    <t>F.Y. 2074/75         ( Srawan-Kartik)</t>
  </si>
  <si>
    <t xml:space="preserve">F.Y. 2074/75 </t>
  </si>
  <si>
    <t>(2017/18)</t>
  </si>
  <si>
    <t>F.Y.  2075/76</t>
  </si>
  <si>
    <t xml:space="preserve"> (2018/19)</t>
  </si>
  <si>
    <t>2075/76</t>
  </si>
  <si>
    <t>F.Y.  2074/75</t>
  </si>
  <si>
    <t xml:space="preserve"> (2017/18)</t>
  </si>
  <si>
    <t>F.Y.  2075/76            ( Srawan-Kartik)</t>
  </si>
  <si>
    <t xml:space="preserve">(2017/18)  </t>
  </si>
  <si>
    <t>(2018/19)</t>
  </si>
  <si>
    <t>F.Y. 2074/75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</si>
</sst>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0.0"/>
    <numFmt numFmtId="167" formatCode="_(* #,##0.0_);_(* \(#,##0.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i/>
      <sz val="12"/>
      <name val="Calibri"/>
      <family val="2"/>
    </font>
    <font>
      <i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b/>
      <sz val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MS Sans Serif"/>
      <family val="2"/>
    </font>
    <font>
      <sz val="9.85"/>
      <color indexed="8"/>
      <name val="Times New Roman"/>
      <family val="1"/>
    </font>
    <font>
      <b/>
      <sz val="9.85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65">
    <xf numFmtId="0" fontId="0" fillId="0" borderId="0" xfId="0" applyFont="1" applyAlignment="1">
      <alignment/>
    </xf>
    <xf numFmtId="0" fontId="4" fillId="0" borderId="0" xfId="0" applyFont="1" applyBorder="1" applyAlignment="1">
      <alignment horizontal="right" vertical="top"/>
    </xf>
    <xf numFmtId="0" fontId="4" fillId="0" borderId="10" xfId="0" applyFont="1" applyBorder="1" applyAlignment="1">
      <alignment vertical="top"/>
    </xf>
    <xf numFmtId="0" fontId="3" fillId="0" borderId="11" xfId="0" applyFont="1" applyBorder="1" applyAlignment="1">
      <alignment/>
    </xf>
    <xf numFmtId="0" fontId="4" fillId="0" borderId="12" xfId="0" applyFont="1" applyBorder="1" applyAlignment="1">
      <alignment vertical="top"/>
    </xf>
    <xf numFmtId="0" fontId="4" fillId="0" borderId="13" xfId="0" applyFont="1" applyBorder="1" applyAlignment="1">
      <alignment horizontal="center" vertical="top"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42" applyNumberFormat="1" applyFont="1" applyAlignment="1">
      <alignment/>
    </xf>
    <xf numFmtId="0" fontId="4" fillId="0" borderId="0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4" fillId="0" borderId="15" xfId="0" applyFont="1" applyBorder="1" applyAlignment="1">
      <alignment horizontal="right" vertical="top"/>
    </xf>
    <xf numFmtId="164" fontId="4" fillId="0" borderId="15" xfId="42" applyNumberFormat="1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3" fillId="0" borderId="16" xfId="0" applyFont="1" applyBorder="1" applyAlignment="1">
      <alignment/>
    </xf>
    <xf numFmtId="20" fontId="4" fillId="0" borderId="0" xfId="0" applyNumberFormat="1" applyFont="1" applyBorder="1" applyAlignment="1" quotePrefix="1">
      <alignment horizontal="right"/>
    </xf>
    <xf numFmtId="166" fontId="4" fillId="0" borderId="17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43" fontId="5" fillId="0" borderId="13" xfId="0" applyNumberFormat="1" applyFont="1" applyBorder="1" applyAlignment="1">
      <alignment/>
    </xf>
    <xf numFmtId="20" fontId="4" fillId="0" borderId="18" xfId="0" applyNumberFormat="1" applyFont="1" applyBorder="1" applyAlignment="1" quotePrefix="1">
      <alignment horizontal="right"/>
    </xf>
    <xf numFmtId="166" fontId="4" fillId="0" borderId="15" xfId="0" applyNumberFormat="1" applyFont="1" applyBorder="1" applyAlignment="1">
      <alignment horizontal="left"/>
    </xf>
    <xf numFmtId="0" fontId="3" fillId="0" borderId="17" xfId="0" applyFont="1" applyBorder="1" applyAlignment="1">
      <alignment/>
    </xf>
    <xf numFmtId="0" fontId="4" fillId="0" borderId="10" xfId="0" applyFont="1" applyBorder="1" applyAlignment="1">
      <alignment horizontal="right" vertical="top"/>
    </xf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52" fillId="0" borderId="0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43" fontId="5" fillId="0" borderId="17" xfId="42" applyFont="1" applyBorder="1" applyAlignment="1">
      <alignment horizontal="right" vertical="center"/>
    </xf>
    <xf numFmtId="43" fontId="6" fillId="0" borderId="19" xfId="42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52" fillId="0" borderId="0" xfId="0" applyFont="1" applyBorder="1" applyAlignment="1">
      <alignment horizontal="left" vertical="top"/>
    </xf>
    <xf numFmtId="0" fontId="6" fillId="0" borderId="13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52" fillId="0" borderId="0" xfId="0" applyFont="1" applyAlignment="1">
      <alignment/>
    </xf>
    <xf numFmtId="0" fontId="4" fillId="0" borderId="15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16" xfId="0" applyFont="1" applyBorder="1" applyAlignment="1">
      <alignment horizontal="right" vertical="top"/>
    </xf>
    <xf numFmtId="165" fontId="52" fillId="0" borderId="11" xfId="42" applyNumberFormat="1" applyFont="1" applyBorder="1" applyAlignment="1">
      <alignment/>
    </xf>
    <xf numFmtId="43" fontId="52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top"/>
    </xf>
    <xf numFmtId="165" fontId="53" fillId="0" borderId="12" xfId="42" applyNumberFormat="1" applyFont="1" applyBorder="1" applyAlignment="1">
      <alignment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/>
    </xf>
    <xf numFmtId="0" fontId="3" fillId="0" borderId="0" xfId="0" applyFont="1" applyBorder="1" applyAlignment="1">
      <alignment horizontal="left" vertical="top"/>
    </xf>
    <xf numFmtId="0" fontId="52" fillId="0" borderId="11" xfId="0" applyNumberFormat="1" applyFont="1" applyFill="1" applyBorder="1" applyAlignment="1" applyProtection="1">
      <alignment horizontal="center"/>
      <protection/>
    </xf>
    <xf numFmtId="43" fontId="52" fillId="0" borderId="17" xfId="42" applyFont="1" applyFill="1" applyBorder="1" applyAlignment="1" applyProtection="1">
      <alignment/>
      <protection/>
    </xf>
    <xf numFmtId="0" fontId="53" fillId="0" borderId="12" xfId="0" applyNumberFormat="1" applyFont="1" applyFill="1" applyBorder="1" applyAlignment="1" applyProtection="1">
      <alignment horizontal="center"/>
      <protection/>
    </xf>
    <xf numFmtId="0" fontId="52" fillId="0" borderId="0" xfId="0" applyFont="1" applyAlignment="1">
      <alignment horizontal="center"/>
    </xf>
    <xf numFmtId="0" fontId="4" fillId="0" borderId="13" xfId="0" applyFont="1" applyBorder="1" applyAlignment="1">
      <alignment horizontal="left"/>
    </xf>
    <xf numFmtId="0" fontId="8" fillId="0" borderId="11" xfId="0" applyFont="1" applyBorder="1" applyAlignment="1">
      <alignment/>
    </xf>
    <xf numFmtId="0" fontId="4" fillId="0" borderId="11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166" fontId="5" fillId="0" borderId="0" xfId="0" applyNumberFormat="1" applyFont="1" applyAlignment="1">
      <alignment/>
    </xf>
    <xf numFmtId="0" fontId="13" fillId="0" borderId="13" xfId="0" applyFont="1" applyBorder="1" applyAlignment="1">
      <alignment vertical="top"/>
    </xf>
    <xf numFmtId="0" fontId="13" fillId="0" borderId="15" xfId="0" applyFont="1" applyBorder="1" applyAlignment="1">
      <alignment vertical="top" wrapText="1"/>
    </xf>
    <xf numFmtId="0" fontId="13" fillId="0" borderId="15" xfId="0" applyFont="1" applyBorder="1" applyAlignment="1">
      <alignment vertical="top"/>
    </xf>
    <xf numFmtId="0" fontId="2" fillId="0" borderId="15" xfId="0" applyFont="1" applyBorder="1" applyAlignment="1">
      <alignment horizontal="right" vertical="top"/>
    </xf>
    <xf numFmtId="0" fontId="50" fillId="0" borderId="13" xfId="0" applyFont="1" applyBorder="1" applyAlignment="1">
      <alignment vertical="top"/>
    </xf>
    <xf numFmtId="0" fontId="50" fillId="0" borderId="11" xfId="0" applyFont="1" applyBorder="1" applyAlignment="1">
      <alignment vertical="top"/>
    </xf>
    <xf numFmtId="0" fontId="50" fillId="0" borderId="17" xfId="0" applyFont="1" applyBorder="1" applyAlignment="1">
      <alignment vertical="top"/>
    </xf>
    <xf numFmtId="0" fontId="13" fillId="0" borderId="17" xfId="0" applyFont="1" applyBorder="1" applyAlignment="1">
      <alignment vertical="top"/>
    </xf>
    <xf numFmtId="0" fontId="2" fillId="0" borderId="17" xfId="0" applyFont="1" applyBorder="1" applyAlignment="1">
      <alignment horizontal="right" vertical="top"/>
    </xf>
    <xf numFmtId="0" fontId="13" fillId="0" borderId="10" xfId="0" applyFont="1" applyBorder="1" applyAlignment="1">
      <alignment vertical="top"/>
    </xf>
    <xf numFmtId="0" fontId="13" fillId="0" borderId="16" xfId="0" applyFont="1" applyBorder="1" applyAlignment="1">
      <alignment vertical="top" wrapText="1"/>
    </xf>
    <xf numFmtId="0" fontId="13" fillId="0" borderId="16" xfId="0" applyFont="1" applyBorder="1" applyAlignment="1">
      <alignment vertical="top"/>
    </xf>
    <xf numFmtId="0" fontId="13" fillId="0" borderId="14" xfId="0" applyFont="1" applyBorder="1" applyAlignment="1">
      <alignment horizontal="right" vertical="top"/>
    </xf>
    <xf numFmtId="164" fontId="13" fillId="0" borderId="16" xfId="42" applyNumberFormat="1" applyFont="1" applyBorder="1" applyAlignment="1">
      <alignment horizontal="right" vertical="top"/>
    </xf>
    <xf numFmtId="0" fontId="2" fillId="0" borderId="14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6" xfId="0" applyFont="1" applyBorder="1" applyAlignment="1">
      <alignment horizontal="right" vertical="top"/>
    </xf>
    <xf numFmtId="0" fontId="50" fillId="0" borderId="10" xfId="0" applyFont="1" applyBorder="1" applyAlignment="1">
      <alignment vertical="top"/>
    </xf>
    <xf numFmtId="0" fontId="11" fillId="0" borderId="11" xfId="0" applyFont="1" applyBorder="1" applyAlignment="1">
      <alignment vertical="top"/>
    </xf>
    <xf numFmtId="0" fontId="11" fillId="0" borderId="17" xfId="0" applyNumberFormat="1" applyFont="1" applyBorder="1" applyAlignment="1">
      <alignment vertical="top" wrapText="1"/>
    </xf>
    <xf numFmtId="0" fontId="11" fillId="0" borderId="17" xfId="0" applyNumberFormat="1" applyFont="1" applyBorder="1" applyAlignment="1">
      <alignment vertical="top"/>
    </xf>
    <xf numFmtId="164" fontId="11" fillId="0" borderId="0" xfId="42" applyNumberFormat="1" applyFont="1" applyBorder="1" applyAlignment="1">
      <alignment vertical="top"/>
    </xf>
    <xf numFmtId="164" fontId="11" fillId="0" borderId="17" xfId="42" applyNumberFormat="1" applyFont="1" applyBorder="1" applyAlignment="1">
      <alignment vertical="top"/>
    </xf>
    <xf numFmtId="164" fontId="1" fillId="0" borderId="0" xfId="42" applyNumberFormat="1" applyFont="1" applyBorder="1" applyAlignment="1">
      <alignment horizontal="right" vertical="top"/>
    </xf>
    <xf numFmtId="164" fontId="1" fillId="0" borderId="17" xfId="42" applyNumberFormat="1" applyFont="1" applyBorder="1" applyAlignment="1">
      <alignment horizontal="right" vertical="top"/>
    </xf>
    <xf numFmtId="164" fontId="1" fillId="0" borderId="17" xfId="42" applyNumberFormat="1" applyFont="1" applyBorder="1" applyAlignment="1">
      <alignment horizontal="right" vertical="center"/>
    </xf>
    <xf numFmtId="0" fontId="11" fillId="0" borderId="17" xfId="0" applyFont="1" applyBorder="1" applyAlignment="1">
      <alignment vertical="top" wrapText="1"/>
    </xf>
    <xf numFmtId="0" fontId="11" fillId="0" borderId="17" xfId="0" applyNumberFormat="1" applyFont="1" applyFill="1" applyBorder="1" applyAlignment="1">
      <alignment vertical="top" wrapText="1"/>
    </xf>
    <xf numFmtId="164" fontId="11" fillId="0" borderId="17" xfId="42" applyNumberFormat="1" applyFont="1" applyBorder="1" applyAlignment="1">
      <alignment horizontal="right" vertical="top"/>
    </xf>
    <xf numFmtId="0" fontId="11" fillId="0" borderId="17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50" fillId="0" borderId="12" xfId="0" applyFont="1" applyBorder="1" applyAlignment="1">
      <alignment vertical="top"/>
    </xf>
    <xf numFmtId="0" fontId="13" fillId="0" borderId="19" xfId="0" applyNumberFormat="1" applyFont="1" applyBorder="1" applyAlignment="1">
      <alignment vertical="top" wrapText="1"/>
    </xf>
    <xf numFmtId="0" fontId="13" fillId="0" borderId="19" xfId="0" applyFont="1" applyBorder="1" applyAlignment="1">
      <alignment vertical="top"/>
    </xf>
    <xf numFmtId="164" fontId="13" fillId="0" borderId="20" xfId="42" applyNumberFormat="1" applyFont="1" applyBorder="1" applyAlignment="1">
      <alignment vertical="top"/>
    </xf>
    <xf numFmtId="164" fontId="2" fillId="0" borderId="19" xfId="42" applyNumberFormat="1" applyFont="1" applyBorder="1" applyAlignment="1">
      <alignment horizontal="right" vertical="top"/>
    </xf>
    <xf numFmtId="164" fontId="2" fillId="0" borderId="19" xfId="42" applyNumberFormat="1" applyFont="1" applyBorder="1" applyAlignment="1">
      <alignment horizontal="right" vertical="center"/>
    </xf>
    <xf numFmtId="167" fontId="50" fillId="0" borderId="12" xfId="42" applyNumberFormat="1" applyFont="1" applyBorder="1" applyAlignment="1">
      <alignment vertical="top"/>
    </xf>
    <xf numFmtId="0" fontId="13" fillId="0" borderId="13" xfId="0" applyFont="1" applyBorder="1" applyAlignment="1">
      <alignment horizontal="center" vertical="top"/>
    </xf>
    <xf numFmtId="0" fontId="13" fillId="0" borderId="15" xfId="0" applyFont="1" applyBorder="1" applyAlignment="1">
      <alignment horizontal="centerContinuous" vertical="top"/>
    </xf>
    <xf numFmtId="0" fontId="13" fillId="0" borderId="15" xfId="0" applyFont="1" applyBorder="1" applyAlignment="1">
      <alignment horizontal="right" vertical="top"/>
    </xf>
    <xf numFmtId="0" fontId="13" fillId="0" borderId="11" xfId="0" applyFont="1" applyBorder="1" applyAlignment="1">
      <alignment horizontal="center" vertical="top"/>
    </xf>
    <xf numFmtId="0" fontId="13" fillId="0" borderId="17" xfId="0" applyFont="1" applyFill="1" applyBorder="1" applyAlignment="1">
      <alignment horizontal="right" vertical="top"/>
    </xf>
    <xf numFmtId="0" fontId="13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164" fontId="1" fillId="0" borderId="17" xfId="42" applyNumberFormat="1" applyFont="1" applyBorder="1" applyAlignment="1">
      <alignment vertical="top"/>
    </xf>
    <xf numFmtId="0" fontId="1" fillId="0" borderId="17" xfId="0" applyFont="1" applyBorder="1" applyAlignment="1">
      <alignment vertical="center"/>
    </xf>
    <xf numFmtId="164" fontId="11" fillId="0" borderId="17" xfId="42" applyNumberFormat="1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9" xfId="0" applyNumberFormat="1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54" fillId="0" borderId="0" xfId="0" applyFont="1" applyAlignment="1">
      <alignment/>
    </xf>
    <xf numFmtId="0" fontId="15" fillId="0" borderId="0" xfId="0" applyFont="1" applyAlignment="1">
      <alignment vertical="top"/>
    </xf>
    <xf numFmtId="0" fontId="53" fillId="0" borderId="13" xfId="0" applyFont="1" applyBorder="1" applyAlignment="1">
      <alignment wrapText="1"/>
    </xf>
    <xf numFmtId="0" fontId="52" fillId="0" borderId="15" xfId="0" applyFont="1" applyBorder="1" applyAlignment="1">
      <alignment wrapText="1"/>
    </xf>
    <xf numFmtId="0" fontId="0" fillId="0" borderId="0" xfId="0" applyAlignment="1">
      <alignment wrapText="1"/>
    </xf>
    <xf numFmtId="0" fontId="52" fillId="0" borderId="10" xfId="0" applyFont="1" applyBorder="1" applyAlignment="1">
      <alignment/>
    </xf>
    <xf numFmtId="0" fontId="53" fillId="0" borderId="16" xfId="0" applyFont="1" applyBorder="1" applyAlignment="1">
      <alignment/>
    </xf>
    <xf numFmtId="0" fontId="4" fillId="0" borderId="21" xfId="0" applyFont="1" applyBorder="1" applyAlignment="1">
      <alignment horizontal="right" vertical="top"/>
    </xf>
    <xf numFmtId="164" fontId="4" fillId="0" borderId="16" xfId="42" applyNumberFormat="1" applyFont="1" applyBorder="1" applyAlignment="1">
      <alignment horizontal="right" vertical="top"/>
    </xf>
    <xf numFmtId="0" fontId="0" fillId="0" borderId="10" xfId="0" applyBorder="1" applyAlignment="1">
      <alignment/>
    </xf>
    <xf numFmtId="0" fontId="53" fillId="0" borderId="11" xfId="0" applyFont="1" applyBorder="1" applyAlignment="1">
      <alignment/>
    </xf>
    <xf numFmtId="0" fontId="52" fillId="0" borderId="17" xfId="0" applyFont="1" applyBorder="1" applyAlignment="1">
      <alignment/>
    </xf>
    <xf numFmtId="0" fontId="52" fillId="0" borderId="22" xfId="0" applyFont="1" applyBorder="1" applyAlignment="1">
      <alignment/>
    </xf>
    <xf numFmtId="0" fontId="52" fillId="0" borderId="15" xfId="0" applyFont="1" applyBorder="1" applyAlignment="1">
      <alignment/>
    </xf>
    <xf numFmtId="164" fontId="0" fillId="0" borderId="22" xfId="42" applyNumberFormat="1" applyFont="1" applyBorder="1" applyAlignment="1">
      <alignment/>
    </xf>
    <xf numFmtId="164" fontId="0" fillId="0" borderId="15" xfId="42" applyNumberFormat="1" applyFont="1" applyBorder="1" applyAlignment="1">
      <alignment/>
    </xf>
    <xf numFmtId="0" fontId="0" fillId="0" borderId="13" xfId="0" applyBorder="1" applyAlignment="1">
      <alignment/>
    </xf>
    <xf numFmtId="0" fontId="52" fillId="0" borderId="11" xfId="0" applyFont="1" applyBorder="1" applyAlignment="1">
      <alignment/>
    </xf>
    <xf numFmtId="0" fontId="3" fillId="0" borderId="17" xfId="0" applyNumberFormat="1" applyFont="1" applyBorder="1" applyAlignment="1">
      <alignment vertical="top"/>
    </xf>
    <xf numFmtId="164" fontId="3" fillId="0" borderId="23" xfId="42" applyNumberFormat="1" applyFont="1" applyBorder="1" applyAlignment="1">
      <alignment/>
    </xf>
    <xf numFmtId="164" fontId="3" fillId="0" borderId="17" xfId="42" applyNumberFormat="1" applyFont="1" applyBorder="1" applyAlignment="1">
      <alignment/>
    </xf>
    <xf numFmtId="164" fontId="11" fillId="0" borderId="23" xfId="42" applyNumberFormat="1" applyFont="1" applyBorder="1" applyAlignment="1">
      <alignment vertical="top"/>
    </xf>
    <xf numFmtId="165" fontId="0" fillId="0" borderId="11" xfId="42" applyNumberFormat="1" applyFont="1" applyBorder="1" applyAlignment="1">
      <alignment/>
    </xf>
    <xf numFmtId="164" fontId="52" fillId="0" borderId="23" xfId="42" applyNumberFormat="1" applyFont="1" applyBorder="1" applyAlignment="1">
      <alignment/>
    </xf>
    <xf numFmtId="164" fontId="52" fillId="0" borderId="17" xfId="42" applyNumberFormat="1" applyFont="1" applyBorder="1" applyAlignment="1">
      <alignment/>
    </xf>
    <xf numFmtId="164" fontId="0" fillId="0" borderId="23" xfId="42" applyNumberFormat="1" applyFont="1" applyBorder="1" applyAlignment="1">
      <alignment/>
    </xf>
    <xf numFmtId="164" fontId="0" fillId="0" borderId="17" xfId="42" applyNumberFormat="1" applyFont="1" applyBorder="1" applyAlignment="1">
      <alignment/>
    </xf>
    <xf numFmtId="0" fontId="52" fillId="0" borderId="11" xfId="0" applyFont="1" applyBorder="1" applyAlignment="1">
      <alignment vertical="top" wrapText="1"/>
    </xf>
    <xf numFmtId="0" fontId="52" fillId="0" borderId="17" xfId="0" applyFont="1" applyBorder="1" applyAlignment="1">
      <alignment vertical="top"/>
    </xf>
    <xf numFmtId="0" fontId="52" fillId="0" borderId="16" xfId="0" applyFont="1" applyBorder="1" applyAlignment="1">
      <alignment/>
    </xf>
    <xf numFmtId="164" fontId="0" fillId="0" borderId="21" xfId="42" applyNumberFormat="1" applyFont="1" applyBorder="1" applyAlignment="1">
      <alignment/>
    </xf>
    <xf numFmtId="164" fontId="0" fillId="0" borderId="16" xfId="42" applyNumberFormat="1" applyFont="1" applyBorder="1" applyAlignment="1">
      <alignment/>
    </xf>
    <xf numFmtId="0" fontId="52" fillId="0" borderId="13" xfId="0" applyFont="1" applyBorder="1" applyAlignment="1">
      <alignment/>
    </xf>
    <xf numFmtId="164" fontId="0" fillId="0" borderId="18" xfId="42" applyNumberFormat="1" applyFont="1" applyBorder="1" applyAlignment="1">
      <alignment/>
    </xf>
    <xf numFmtId="0" fontId="53" fillId="0" borderId="17" xfId="0" applyFont="1" applyBorder="1" applyAlignment="1">
      <alignment/>
    </xf>
    <xf numFmtId="0" fontId="52" fillId="0" borderId="23" xfId="0" applyFont="1" applyBorder="1" applyAlignment="1">
      <alignment/>
    </xf>
    <xf numFmtId="164" fontId="53" fillId="0" borderId="17" xfId="0" applyNumberFormat="1" applyFont="1" applyBorder="1" applyAlignment="1">
      <alignment/>
    </xf>
    <xf numFmtId="0" fontId="52" fillId="0" borderId="21" xfId="0" applyFont="1" applyBorder="1" applyAlignment="1">
      <alignment/>
    </xf>
    <xf numFmtId="164" fontId="0" fillId="0" borderId="14" xfId="42" applyNumberFormat="1" applyFont="1" applyBorder="1" applyAlignment="1">
      <alignment/>
    </xf>
    <xf numFmtId="164" fontId="50" fillId="0" borderId="23" xfId="42" applyNumberFormat="1" applyFont="1" applyBorder="1" applyAlignment="1">
      <alignment/>
    </xf>
    <xf numFmtId="164" fontId="50" fillId="0" borderId="0" xfId="42" applyNumberFormat="1" applyFont="1" applyBorder="1" applyAlignment="1">
      <alignment/>
    </xf>
    <xf numFmtId="165" fontId="50" fillId="0" borderId="11" xfId="42" applyNumberFormat="1" applyFont="1" applyBorder="1" applyAlignment="1">
      <alignment/>
    </xf>
    <xf numFmtId="0" fontId="50" fillId="0" borderId="13" xfId="0" applyFont="1" applyBorder="1" applyAlignment="1">
      <alignment wrapText="1"/>
    </xf>
    <xf numFmtId="0" fontId="50" fillId="0" borderId="10" xfId="0" applyFont="1" applyBorder="1" applyAlignment="1">
      <alignment/>
    </xf>
    <xf numFmtId="0" fontId="4" fillId="0" borderId="15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wrapText="1"/>
    </xf>
    <xf numFmtId="164" fontId="5" fillId="0" borderId="0" xfId="42" applyNumberFormat="1" applyFont="1" applyBorder="1" applyAlignment="1">
      <alignment/>
    </xf>
    <xf numFmtId="164" fontId="52" fillId="0" borderId="0" xfId="42" applyNumberFormat="1" applyFont="1" applyBorder="1" applyAlignment="1">
      <alignment vertical="top"/>
    </xf>
    <xf numFmtId="164" fontId="1" fillId="0" borderId="16" xfId="42" applyNumberFormat="1" applyFont="1" applyBorder="1" applyAlignment="1">
      <alignment horizontal="right"/>
    </xf>
    <xf numFmtId="164" fontId="0" fillId="0" borderId="17" xfId="42" applyNumberFormat="1" applyFont="1" applyBorder="1" applyAlignment="1">
      <alignment vertical="top"/>
    </xf>
    <xf numFmtId="164" fontId="0" fillId="0" borderId="15" xfId="42" applyNumberFormat="1" applyFont="1" applyBorder="1" applyAlignment="1">
      <alignment vertical="top"/>
    </xf>
    <xf numFmtId="3" fontId="16" fillId="0" borderId="23" xfId="0" applyNumberFormat="1" applyFont="1" applyBorder="1" applyAlignment="1">
      <alignment horizontal="right" vertical="center"/>
    </xf>
    <xf numFmtId="164" fontId="16" fillId="0" borderId="17" xfId="42" applyNumberFormat="1" applyFont="1" applyBorder="1" applyAlignment="1">
      <alignment horizontal="right" vertical="center"/>
    </xf>
    <xf numFmtId="164" fontId="1" fillId="0" borderId="23" xfId="42" applyNumberFormat="1" applyFont="1" applyBorder="1" applyAlignment="1">
      <alignment horizontal="right" vertical="top"/>
    </xf>
    <xf numFmtId="164" fontId="1" fillId="0" borderId="23" xfId="42" applyNumberFormat="1" applyFont="1" applyBorder="1" applyAlignment="1">
      <alignment horizontal="right" vertical="center"/>
    </xf>
    <xf numFmtId="164" fontId="11" fillId="0" borderId="21" xfId="42" applyNumberFormat="1" applyFont="1" applyBorder="1" applyAlignment="1">
      <alignment vertical="top"/>
    </xf>
    <xf numFmtId="164" fontId="11" fillId="0" borderId="16" xfId="42" applyNumberFormat="1" applyFont="1" applyBorder="1" applyAlignment="1">
      <alignment vertical="top"/>
    </xf>
    <xf numFmtId="164" fontId="2" fillId="0" borderId="24" xfId="42" applyNumberFormat="1" applyFont="1" applyBorder="1" applyAlignment="1">
      <alignment horizontal="right" vertical="top"/>
    </xf>
    <xf numFmtId="3" fontId="16" fillId="0" borderId="11" xfId="0" applyNumberFormat="1" applyFont="1" applyBorder="1" applyAlignment="1">
      <alignment horizontal="right" vertical="center"/>
    </xf>
    <xf numFmtId="164" fontId="1" fillId="0" borderId="11" xfId="42" applyNumberFormat="1" applyFont="1" applyBorder="1" applyAlignment="1">
      <alignment horizontal="right" vertical="center"/>
    </xf>
    <xf numFmtId="3" fontId="17" fillId="0" borderId="12" xfId="0" applyNumberFormat="1" applyFont="1" applyBorder="1" applyAlignment="1">
      <alignment horizontal="right" vertical="center"/>
    </xf>
    <xf numFmtId="3" fontId="16" fillId="0" borderId="0" xfId="0" applyNumberFormat="1" applyFont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/>
    </xf>
    <xf numFmtId="164" fontId="50" fillId="0" borderId="24" xfId="42" applyNumberFormat="1" applyFont="1" applyBorder="1" applyAlignment="1">
      <alignment vertical="top"/>
    </xf>
    <xf numFmtId="165" fontId="50" fillId="0" borderId="12" xfId="42" applyNumberFormat="1" applyFont="1" applyBorder="1" applyAlignment="1">
      <alignment vertical="top"/>
    </xf>
    <xf numFmtId="164" fontId="0" fillId="0" borderId="22" xfId="42" applyNumberFormat="1" applyFont="1" applyBorder="1" applyAlignment="1">
      <alignment vertical="top"/>
    </xf>
    <xf numFmtId="165" fontId="0" fillId="0" borderId="13" xfId="42" applyNumberFormat="1" applyFont="1" applyBorder="1" applyAlignment="1">
      <alignment vertical="top"/>
    </xf>
    <xf numFmtId="167" fontId="0" fillId="0" borderId="13" xfId="42" applyNumberFormat="1" applyFont="1" applyBorder="1" applyAlignment="1">
      <alignment vertical="top"/>
    </xf>
    <xf numFmtId="164" fontId="0" fillId="0" borderId="23" xfId="42" applyNumberFormat="1" applyFont="1" applyBorder="1" applyAlignment="1">
      <alignment vertical="top"/>
    </xf>
    <xf numFmtId="165" fontId="0" fillId="0" borderId="11" xfId="42" applyNumberFormat="1" applyFont="1" applyBorder="1" applyAlignment="1">
      <alignment vertical="top"/>
    </xf>
    <xf numFmtId="167" fontId="0" fillId="0" borderId="11" xfId="42" applyNumberFormat="1" applyFont="1" applyBorder="1" applyAlignment="1">
      <alignment vertical="top"/>
    </xf>
    <xf numFmtId="164" fontId="0" fillId="0" borderId="21" xfId="42" applyNumberFormat="1" applyFont="1" applyBorder="1" applyAlignment="1">
      <alignment vertical="top"/>
    </xf>
    <xf numFmtId="165" fontId="0" fillId="0" borderId="10" xfId="42" applyNumberFormat="1" applyFont="1" applyBorder="1" applyAlignment="1">
      <alignment vertical="top"/>
    </xf>
    <xf numFmtId="167" fontId="0" fillId="0" borderId="10" xfId="42" applyNumberFormat="1" applyFont="1" applyBorder="1" applyAlignment="1">
      <alignment vertical="top"/>
    </xf>
    <xf numFmtId="0" fontId="50" fillId="0" borderId="0" xfId="0" applyFont="1" applyBorder="1" applyAlignment="1">
      <alignment vertical="top"/>
    </xf>
    <xf numFmtId="166" fontId="0" fillId="0" borderId="13" xfId="0" applyNumberFormat="1" applyFont="1" applyBorder="1" applyAlignment="1">
      <alignment vertical="top"/>
    </xf>
    <xf numFmtId="166" fontId="0" fillId="0" borderId="11" xfId="0" applyNumberFormat="1" applyFont="1" applyBorder="1" applyAlignment="1">
      <alignment vertical="top"/>
    </xf>
    <xf numFmtId="166" fontId="0" fillId="0" borderId="10" xfId="0" applyNumberFormat="1" applyFont="1" applyBorder="1" applyAlignment="1">
      <alignment vertical="top"/>
    </xf>
    <xf numFmtId="3" fontId="18" fillId="0" borderId="23" xfId="0" applyNumberFormat="1" applyFont="1" applyFill="1" applyBorder="1" applyAlignment="1" applyProtection="1">
      <alignment/>
      <protection/>
    </xf>
    <xf numFmtId="164" fontId="11" fillId="0" borderId="21" xfId="42" applyNumberFormat="1" applyFont="1" applyBorder="1" applyAlignment="1">
      <alignment/>
    </xf>
    <xf numFmtId="0" fontId="13" fillId="0" borderId="17" xfId="0" applyFont="1" applyBorder="1" applyAlignment="1">
      <alignment horizontal="right"/>
    </xf>
    <xf numFmtId="166" fontId="50" fillId="0" borderId="12" xfId="0" applyNumberFormat="1" applyFont="1" applyBorder="1" applyAlignment="1">
      <alignment vertical="top"/>
    </xf>
    <xf numFmtId="164" fontId="0" fillId="0" borderId="11" xfId="42" applyNumberFormat="1" applyFont="1" applyBorder="1" applyAlignment="1">
      <alignment vertical="top"/>
    </xf>
    <xf numFmtId="0" fontId="3" fillId="0" borderId="21" xfId="0" applyFont="1" applyBorder="1" applyAlignment="1">
      <alignment horizontal="center" vertical="top"/>
    </xf>
    <xf numFmtId="43" fontId="4" fillId="0" borderId="16" xfId="42" applyFont="1" applyBorder="1" applyAlignment="1">
      <alignment/>
    </xf>
    <xf numFmtId="43" fontId="6" fillId="0" borderId="10" xfId="42" applyFont="1" applyBorder="1" applyAlignment="1">
      <alignment horizontal="right" vertical="center"/>
    </xf>
    <xf numFmtId="43" fontId="3" fillId="0" borderId="13" xfId="42" applyFont="1" applyBorder="1" applyAlignment="1">
      <alignment wrapText="1"/>
    </xf>
    <xf numFmtId="43" fontId="3" fillId="0" borderId="11" xfId="42" applyFont="1" applyBorder="1" applyAlignment="1">
      <alignment wrapText="1"/>
    </xf>
    <xf numFmtId="43" fontId="52" fillId="0" borderId="10" xfId="42" applyFont="1" applyBorder="1" applyAlignment="1">
      <alignment/>
    </xf>
    <xf numFmtId="43" fontId="19" fillId="0" borderId="13" xfId="42" applyFont="1" applyBorder="1" applyAlignment="1">
      <alignment horizontal="right" vertical="center"/>
    </xf>
    <xf numFmtId="43" fontId="19" fillId="0" borderId="11" xfId="42" applyFont="1" applyBorder="1" applyAlignment="1">
      <alignment horizontal="right" vertical="center"/>
    </xf>
    <xf numFmtId="165" fontId="52" fillId="0" borderId="13" xfId="42" applyNumberFormat="1" applyFont="1" applyBorder="1" applyAlignment="1">
      <alignment/>
    </xf>
    <xf numFmtId="165" fontId="52" fillId="0" borderId="10" xfId="42" applyNumberFormat="1" applyFont="1" applyBorder="1" applyAlignment="1">
      <alignment/>
    </xf>
    <xf numFmtId="0" fontId="3" fillId="0" borderId="23" xfId="0" applyFont="1" applyBorder="1" applyAlignment="1">
      <alignment horizontal="center" vertical="top"/>
    </xf>
    <xf numFmtId="0" fontId="19" fillId="0" borderId="13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20" fillId="0" borderId="0" xfId="0" applyFont="1" applyAlignment="1">
      <alignment vertical="center"/>
    </xf>
    <xf numFmtId="167" fontId="8" fillId="0" borderId="23" xfId="42" applyNumberFormat="1" applyFont="1" applyBorder="1" applyAlignment="1">
      <alignment vertical="top"/>
    </xf>
    <xf numFmtId="0" fontId="3" fillId="0" borderId="21" xfId="0" applyFont="1" applyBorder="1" applyAlignment="1">
      <alignment/>
    </xf>
    <xf numFmtId="167" fontId="9" fillId="0" borderId="11" xfId="42" applyNumberFormat="1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43" fontId="3" fillId="0" borderId="13" xfId="0" applyNumberFormat="1" applyFont="1" applyBorder="1" applyAlignment="1">
      <alignment vertical="top"/>
    </xf>
    <xf numFmtId="0" fontId="4" fillId="0" borderId="11" xfId="0" applyFont="1" applyBorder="1" applyAlignment="1">
      <alignment/>
    </xf>
    <xf numFmtId="43" fontId="3" fillId="0" borderId="11" xfId="0" applyNumberFormat="1" applyFont="1" applyBorder="1" applyAlignment="1">
      <alignment vertical="top"/>
    </xf>
    <xf numFmtId="43" fontId="3" fillId="0" borderId="18" xfId="0" applyNumberFormat="1" applyFont="1" applyBorder="1" applyAlignment="1">
      <alignment vertical="top"/>
    </xf>
    <xf numFmtId="43" fontId="6" fillId="0" borderId="21" xfId="42" applyFont="1" applyBorder="1" applyAlignment="1">
      <alignment vertical="top"/>
    </xf>
    <xf numFmtId="43" fontId="3" fillId="0" borderId="10" xfId="42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/>
    </xf>
    <xf numFmtId="166" fontId="4" fillId="0" borderId="16" xfId="0" applyNumberFormat="1" applyFont="1" applyBorder="1" applyAlignment="1">
      <alignment horizontal="left"/>
    </xf>
    <xf numFmtId="43" fontId="3" fillId="0" borderId="22" xfId="42" applyFont="1" applyBorder="1" applyAlignment="1">
      <alignment/>
    </xf>
    <xf numFmtId="43" fontId="5" fillId="0" borderId="13" xfId="42" applyFont="1" applyBorder="1" applyAlignment="1">
      <alignment horizontal="right" vertical="center"/>
    </xf>
    <xf numFmtId="43" fontId="5" fillId="0" borderId="18" xfId="42" applyFont="1" applyBorder="1" applyAlignment="1">
      <alignment horizontal="right" vertical="center"/>
    </xf>
    <xf numFmtId="43" fontId="5" fillId="0" borderId="0" xfId="42" applyFont="1" applyBorder="1" applyAlignment="1">
      <alignment horizontal="right" vertical="center"/>
    </xf>
    <xf numFmtId="43" fontId="5" fillId="0" borderId="11" xfId="42" applyFont="1" applyBorder="1" applyAlignment="1">
      <alignment horizontal="right" vertical="center"/>
    </xf>
    <xf numFmtId="166" fontId="3" fillId="0" borderId="11" xfId="0" applyNumberFormat="1" applyFont="1" applyBorder="1" applyAlignment="1">
      <alignment vertical="top"/>
    </xf>
    <xf numFmtId="166" fontId="3" fillId="0" borderId="17" xfId="0" applyNumberFormat="1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43" fontId="0" fillId="0" borderId="22" xfId="42" applyFont="1" applyFill="1" applyBorder="1" applyAlignment="1" applyProtection="1">
      <alignment/>
      <protection/>
    </xf>
    <xf numFmtId="167" fontId="0" fillId="0" borderId="13" xfId="42" applyNumberFormat="1" applyFont="1" applyBorder="1" applyAlignment="1">
      <alignment vertical="top"/>
    </xf>
    <xf numFmtId="167" fontId="0" fillId="0" borderId="11" xfId="42" applyNumberFormat="1" applyFont="1" applyBorder="1" applyAlignment="1">
      <alignment vertical="top"/>
    </xf>
    <xf numFmtId="0" fontId="3" fillId="0" borderId="23" xfId="0" applyFont="1" applyBorder="1" applyAlignment="1">
      <alignment vertical="top"/>
    </xf>
    <xf numFmtId="43" fontId="52" fillId="0" borderId="10" xfId="42" applyFont="1" applyFill="1" applyBorder="1" applyAlignment="1" applyProtection="1">
      <alignment/>
      <protection/>
    </xf>
    <xf numFmtId="0" fontId="13" fillId="0" borderId="0" xfId="0" applyFont="1" applyBorder="1" applyAlignment="1">
      <alignment horizontal="right" vertical="top"/>
    </xf>
    <xf numFmtId="0" fontId="13" fillId="0" borderId="18" xfId="0" applyFont="1" applyBorder="1" applyAlignment="1">
      <alignment horizontal="right" vertical="top"/>
    </xf>
    <xf numFmtId="0" fontId="7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0" fillId="0" borderId="23" xfId="0" applyFont="1" applyBorder="1" applyAlignment="1">
      <alignment horizontal="center" vertical="top"/>
    </xf>
    <xf numFmtId="0" fontId="50" fillId="0" borderId="17" xfId="0" applyFont="1" applyBorder="1" applyAlignment="1">
      <alignment horizontal="center" vertical="top"/>
    </xf>
    <xf numFmtId="0" fontId="13" fillId="0" borderId="18" xfId="0" applyFont="1" applyBorder="1" applyAlignment="1">
      <alignment horizontal="center" vertical="top"/>
    </xf>
    <xf numFmtId="0" fontId="13" fillId="0" borderId="15" xfId="0" applyFont="1" applyBorder="1" applyAlignment="1">
      <alignment horizontal="center" vertical="top"/>
    </xf>
    <xf numFmtId="0" fontId="2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164" fontId="4" fillId="0" borderId="0" xfId="42" applyNumberFormat="1" applyFont="1" applyBorder="1" applyAlignment="1">
      <alignment horizontal="center"/>
    </xf>
    <xf numFmtId="0" fontId="53" fillId="0" borderId="0" xfId="0" applyFont="1" applyAlignment="1">
      <alignment horizontal="center"/>
    </xf>
    <xf numFmtId="0" fontId="4" fillId="0" borderId="22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right"/>
    </xf>
    <xf numFmtId="0" fontId="13" fillId="0" borderId="11" xfId="0" applyFont="1" applyBorder="1" applyAlignment="1">
      <alignment horizontal="right" vertical="top"/>
    </xf>
    <xf numFmtId="0" fontId="13" fillId="0" borderId="10" xfId="0" applyFont="1" applyBorder="1" applyAlignment="1">
      <alignment horizontal="right" vertical="top"/>
    </xf>
    <xf numFmtId="0" fontId="13" fillId="0" borderId="15" xfId="0" applyFont="1" applyBorder="1" applyAlignment="1">
      <alignment horizontal="right"/>
    </xf>
    <xf numFmtId="0" fontId="13" fillId="0" borderId="17" xfId="0" applyFont="1" applyBorder="1" applyAlignment="1">
      <alignment horizontal="right" vertical="top"/>
    </xf>
    <xf numFmtId="0" fontId="13" fillId="0" borderId="16" xfId="0" applyFont="1" applyBorder="1" applyAlignment="1">
      <alignment horizontal="right" vertical="top"/>
    </xf>
    <xf numFmtId="0" fontId="50" fillId="0" borderId="13" xfId="0" applyFont="1" applyBorder="1" applyAlignment="1">
      <alignment horizontal="right" vertical="top"/>
    </xf>
    <xf numFmtId="0" fontId="50" fillId="0" borderId="11" xfId="0" applyFont="1" applyBorder="1" applyAlignment="1">
      <alignment horizontal="right" vertical="top"/>
    </xf>
    <xf numFmtId="0" fontId="50" fillId="0" borderId="10" xfId="0" applyFont="1" applyBorder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</xdr:row>
      <xdr:rowOff>0</xdr:rowOff>
    </xdr:from>
    <xdr:ext cx="609600" cy="9525"/>
    <xdr:sp>
      <xdr:nvSpPr>
        <xdr:cNvPr id="1" name="AutoShape 1" descr="http://localhost:8000/tepc/search/images/spacer.gif"/>
        <xdr:cNvSpPr>
          <a:spLocks noChangeAspect="1"/>
        </xdr:cNvSpPr>
      </xdr:nvSpPr>
      <xdr:spPr>
        <a:xfrm>
          <a:off x="0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09600" cy="9525"/>
    <xdr:sp>
      <xdr:nvSpPr>
        <xdr:cNvPr id="2" name="AutoShape 3" descr="http://localhost:8000/tepc/search/images/spacer.gif"/>
        <xdr:cNvSpPr>
          <a:spLocks noChangeAspect="1"/>
        </xdr:cNvSpPr>
      </xdr:nvSpPr>
      <xdr:spPr>
        <a:xfrm>
          <a:off x="0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09600" cy="9525"/>
    <xdr:sp>
      <xdr:nvSpPr>
        <xdr:cNvPr id="3" name="AutoShape 5" descr="http://localhost:8000/tepc/search/images/spacer.gif"/>
        <xdr:cNvSpPr>
          <a:spLocks noChangeAspect="1"/>
        </xdr:cNvSpPr>
      </xdr:nvSpPr>
      <xdr:spPr>
        <a:xfrm>
          <a:off x="0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09600" cy="9525"/>
    <xdr:sp>
      <xdr:nvSpPr>
        <xdr:cNvPr id="4" name="AutoShape 8" descr="http://localhost:8000/tepc/search/images/spacer.gif"/>
        <xdr:cNvSpPr>
          <a:spLocks noChangeAspect="1"/>
        </xdr:cNvSpPr>
      </xdr:nvSpPr>
      <xdr:spPr>
        <a:xfrm>
          <a:off x="0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09600" cy="9525"/>
    <xdr:sp>
      <xdr:nvSpPr>
        <xdr:cNvPr id="5" name="AutoShape 10" descr="http://localhost:8000/tepc/search/images/spacer.gif"/>
        <xdr:cNvSpPr>
          <a:spLocks noChangeAspect="1"/>
        </xdr:cNvSpPr>
      </xdr:nvSpPr>
      <xdr:spPr>
        <a:xfrm>
          <a:off x="0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609600" cy="9525"/>
    <xdr:sp>
      <xdr:nvSpPr>
        <xdr:cNvPr id="6" name="AutoShape 1" descr="http://localhost:8000/tepc/search/images/spacer.gif"/>
        <xdr:cNvSpPr>
          <a:spLocks noChangeAspect="1"/>
        </xdr:cNvSpPr>
      </xdr:nvSpPr>
      <xdr:spPr>
        <a:xfrm>
          <a:off x="26955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609600" cy="9525"/>
    <xdr:sp>
      <xdr:nvSpPr>
        <xdr:cNvPr id="7" name="AutoShape 3" descr="http://localhost:8000/tepc/search/images/spacer.gif"/>
        <xdr:cNvSpPr>
          <a:spLocks noChangeAspect="1"/>
        </xdr:cNvSpPr>
      </xdr:nvSpPr>
      <xdr:spPr>
        <a:xfrm>
          <a:off x="26955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609600" cy="9525"/>
    <xdr:sp>
      <xdr:nvSpPr>
        <xdr:cNvPr id="8" name="AutoShape 5" descr="http://localhost:8000/tepc/search/images/spacer.gif"/>
        <xdr:cNvSpPr>
          <a:spLocks noChangeAspect="1"/>
        </xdr:cNvSpPr>
      </xdr:nvSpPr>
      <xdr:spPr>
        <a:xfrm>
          <a:off x="26955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609600" cy="9525"/>
    <xdr:sp>
      <xdr:nvSpPr>
        <xdr:cNvPr id="9" name="AutoShape 8" descr="http://localhost:8000/tepc/search/images/spacer.gif"/>
        <xdr:cNvSpPr>
          <a:spLocks noChangeAspect="1"/>
        </xdr:cNvSpPr>
      </xdr:nvSpPr>
      <xdr:spPr>
        <a:xfrm>
          <a:off x="26955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609600" cy="9525"/>
    <xdr:sp>
      <xdr:nvSpPr>
        <xdr:cNvPr id="10" name="AutoShape 10" descr="http://localhost:8000/tepc/search/images/spacer.gif"/>
        <xdr:cNvSpPr>
          <a:spLocks noChangeAspect="1"/>
        </xdr:cNvSpPr>
      </xdr:nvSpPr>
      <xdr:spPr>
        <a:xfrm>
          <a:off x="26955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09600" cy="9525"/>
    <xdr:sp>
      <xdr:nvSpPr>
        <xdr:cNvPr id="11" name="AutoShape 1" descr="http://localhost:8000/tepc/search/images/spacer.gif"/>
        <xdr:cNvSpPr>
          <a:spLocks noChangeAspect="1"/>
        </xdr:cNvSpPr>
      </xdr:nvSpPr>
      <xdr:spPr>
        <a:xfrm>
          <a:off x="0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09600" cy="9525"/>
    <xdr:sp>
      <xdr:nvSpPr>
        <xdr:cNvPr id="12" name="AutoShape 3" descr="http://localhost:8000/tepc/search/images/spacer.gif"/>
        <xdr:cNvSpPr>
          <a:spLocks noChangeAspect="1"/>
        </xdr:cNvSpPr>
      </xdr:nvSpPr>
      <xdr:spPr>
        <a:xfrm>
          <a:off x="0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09600" cy="9525"/>
    <xdr:sp>
      <xdr:nvSpPr>
        <xdr:cNvPr id="13" name="AutoShape 5" descr="http://localhost:8000/tepc/search/images/spacer.gif"/>
        <xdr:cNvSpPr>
          <a:spLocks noChangeAspect="1"/>
        </xdr:cNvSpPr>
      </xdr:nvSpPr>
      <xdr:spPr>
        <a:xfrm>
          <a:off x="0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09600" cy="9525"/>
    <xdr:sp>
      <xdr:nvSpPr>
        <xdr:cNvPr id="14" name="AutoShape 8" descr="http://localhost:8000/tepc/search/images/spacer.gif"/>
        <xdr:cNvSpPr>
          <a:spLocks noChangeAspect="1"/>
        </xdr:cNvSpPr>
      </xdr:nvSpPr>
      <xdr:spPr>
        <a:xfrm>
          <a:off x="0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09600" cy="9525"/>
    <xdr:sp>
      <xdr:nvSpPr>
        <xdr:cNvPr id="15" name="AutoShape 10" descr="http://localhost:8000/tepc/search/images/spacer.gif"/>
        <xdr:cNvSpPr>
          <a:spLocks noChangeAspect="1"/>
        </xdr:cNvSpPr>
      </xdr:nvSpPr>
      <xdr:spPr>
        <a:xfrm>
          <a:off x="0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609600" cy="9525"/>
    <xdr:sp>
      <xdr:nvSpPr>
        <xdr:cNvPr id="16" name="AutoShape 1" descr="http://localhost:8000/tepc/search/images/spacer.gif"/>
        <xdr:cNvSpPr>
          <a:spLocks noChangeAspect="1"/>
        </xdr:cNvSpPr>
      </xdr:nvSpPr>
      <xdr:spPr>
        <a:xfrm>
          <a:off x="26955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609600" cy="9525"/>
    <xdr:sp>
      <xdr:nvSpPr>
        <xdr:cNvPr id="17" name="AutoShape 3" descr="http://localhost:8000/tepc/search/images/spacer.gif"/>
        <xdr:cNvSpPr>
          <a:spLocks noChangeAspect="1"/>
        </xdr:cNvSpPr>
      </xdr:nvSpPr>
      <xdr:spPr>
        <a:xfrm>
          <a:off x="26955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609600" cy="9525"/>
    <xdr:sp>
      <xdr:nvSpPr>
        <xdr:cNvPr id="18" name="AutoShape 5" descr="http://localhost:8000/tepc/search/images/spacer.gif"/>
        <xdr:cNvSpPr>
          <a:spLocks noChangeAspect="1"/>
        </xdr:cNvSpPr>
      </xdr:nvSpPr>
      <xdr:spPr>
        <a:xfrm>
          <a:off x="26955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609600" cy="9525"/>
    <xdr:sp>
      <xdr:nvSpPr>
        <xdr:cNvPr id="19" name="AutoShape 8" descr="http://localhost:8000/tepc/search/images/spacer.gif"/>
        <xdr:cNvSpPr>
          <a:spLocks noChangeAspect="1"/>
        </xdr:cNvSpPr>
      </xdr:nvSpPr>
      <xdr:spPr>
        <a:xfrm>
          <a:off x="26955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609600" cy="9525"/>
    <xdr:sp>
      <xdr:nvSpPr>
        <xdr:cNvPr id="20" name="AutoShape 10" descr="http://localhost:8000/tepc/search/images/spacer.gif"/>
        <xdr:cNvSpPr>
          <a:spLocks noChangeAspect="1"/>
        </xdr:cNvSpPr>
      </xdr:nvSpPr>
      <xdr:spPr>
        <a:xfrm>
          <a:off x="26955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609600" cy="9525"/>
    <xdr:sp>
      <xdr:nvSpPr>
        <xdr:cNvPr id="21" name="AutoShape 1" descr="http://localhost:8000/tepc/search/images/spacer.gif"/>
        <xdr:cNvSpPr>
          <a:spLocks noChangeAspect="1"/>
        </xdr:cNvSpPr>
      </xdr:nvSpPr>
      <xdr:spPr>
        <a:xfrm>
          <a:off x="26955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609600" cy="9525"/>
    <xdr:sp>
      <xdr:nvSpPr>
        <xdr:cNvPr id="22" name="AutoShape 3" descr="http://localhost:8000/tepc/search/images/spacer.gif"/>
        <xdr:cNvSpPr>
          <a:spLocks noChangeAspect="1"/>
        </xdr:cNvSpPr>
      </xdr:nvSpPr>
      <xdr:spPr>
        <a:xfrm>
          <a:off x="26955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609600" cy="9525"/>
    <xdr:sp>
      <xdr:nvSpPr>
        <xdr:cNvPr id="23" name="AutoShape 5" descr="http://localhost:8000/tepc/search/images/spacer.gif"/>
        <xdr:cNvSpPr>
          <a:spLocks noChangeAspect="1"/>
        </xdr:cNvSpPr>
      </xdr:nvSpPr>
      <xdr:spPr>
        <a:xfrm>
          <a:off x="26955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609600" cy="9525"/>
    <xdr:sp>
      <xdr:nvSpPr>
        <xdr:cNvPr id="24" name="AutoShape 8" descr="http://localhost:8000/tepc/search/images/spacer.gif"/>
        <xdr:cNvSpPr>
          <a:spLocks noChangeAspect="1"/>
        </xdr:cNvSpPr>
      </xdr:nvSpPr>
      <xdr:spPr>
        <a:xfrm>
          <a:off x="26955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609600" cy="9525"/>
    <xdr:sp>
      <xdr:nvSpPr>
        <xdr:cNvPr id="25" name="AutoShape 10" descr="http://localhost:8000/tepc/search/images/spacer.gif"/>
        <xdr:cNvSpPr>
          <a:spLocks noChangeAspect="1"/>
        </xdr:cNvSpPr>
      </xdr:nvSpPr>
      <xdr:spPr>
        <a:xfrm>
          <a:off x="26955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609600" cy="9525"/>
    <xdr:sp>
      <xdr:nvSpPr>
        <xdr:cNvPr id="26" name="AutoShape 1" descr="http://localhost:8000/tepc/search/images/spacer.gif"/>
        <xdr:cNvSpPr>
          <a:spLocks noChangeAspect="1"/>
        </xdr:cNvSpPr>
      </xdr:nvSpPr>
      <xdr:spPr>
        <a:xfrm>
          <a:off x="26955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609600" cy="9525"/>
    <xdr:sp>
      <xdr:nvSpPr>
        <xdr:cNvPr id="27" name="AutoShape 3" descr="http://localhost:8000/tepc/search/images/spacer.gif"/>
        <xdr:cNvSpPr>
          <a:spLocks noChangeAspect="1"/>
        </xdr:cNvSpPr>
      </xdr:nvSpPr>
      <xdr:spPr>
        <a:xfrm>
          <a:off x="26955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609600" cy="9525"/>
    <xdr:sp>
      <xdr:nvSpPr>
        <xdr:cNvPr id="28" name="AutoShape 5" descr="http://localhost:8000/tepc/search/images/spacer.gif"/>
        <xdr:cNvSpPr>
          <a:spLocks noChangeAspect="1"/>
        </xdr:cNvSpPr>
      </xdr:nvSpPr>
      <xdr:spPr>
        <a:xfrm>
          <a:off x="26955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609600" cy="9525"/>
    <xdr:sp>
      <xdr:nvSpPr>
        <xdr:cNvPr id="29" name="AutoShape 8" descr="http://localhost:8000/tepc/search/images/spacer.gif"/>
        <xdr:cNvSpPr>
          <a:spLocks noChangeAspect="1"/>
        </xdr:cNvSpPr>
      </xdr:nvSpPr>
      <xdr:spPr>
        <a:xfrm>
          <a:off x="26955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609600" cy="9525"/>
    <xdr:sp>
      <xdr:nvSpPr>
        <xdr:cNvPr id="30" name="AutoShape 10" descr="http://localhost:8000/tepc/search/images/spacer.gif"/>
        <xdr:cNvSpPr>
          <a:spLocks noChangeAspect="1"/>
        </xdr:cNvSpPr>
      </xdr:nvSpPr>
      <xdr:spPr>
        <a:xfrm>
          <a:off x="26955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609600" cy="9525"/>
    <xdr:sp>
      <xdr:nvSpPr>
        <xdr:cNvPr id="31" name="AutoShape 1" descr="http://localhost:8000/tepc/search/images/spacer.gif"/>
        <xdr:cNvSpPr>
          <a:spLocks noChangeAspect="1"/>
        </xdr:cNvSpPr>
      </xdr:nvSpPr>
      <xdr:spPr>
        <a:xfrm>
          <a:off x="26955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609600" cy="9525"/>
    <xdr:sp>
      <xdr:nvSpPr>
        <xdr:cNvPr id="32" name="AutoShape 3" descr="http://localhost:8000/tepc/search/images/spacer.gif"/>
        <xdr:cNvSpPr>
          <a:spLocks noChangeAspect="1"/>
        </xdr:cNvSpPr>
      </xdr:nvSpPr>
      <xdr:spPr>
        <a:xfrm>
          <a:off x="26955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609600" cy="9525"/>
    <xdr:sp>
      <xdr:nvSpPr>
        <xdr:cNvPr id="33" name="AutoShape 5" descr="http://localhost:8000/tepc/search/images/spacer.gif"/>
        <xdr:cNvSpPr>
          <a:spLocks noChangeAspect="1"/>
        </xdr:cNvSpPr>
      </xdr:nvSpPr>
      <xdr:spPr>
        <a:xfrm>
          <a:off x="26955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609600" cy="9525"/>
    <xdr:sp>
      <xdr:nvSpPr>
        <xdr:cNvPr id="34" name="AutoShape 8" descr="http://localhost:8000/tepc/search/images/spacer.gif"/>
        <xdr:cNvSpPr>
          <a:spLocks noChangeAspect="1"/>
        </xdr:cNvSpPr>
      </xdr:nvSpPr>
      <xdr:spPr>
        <a:xfrm>
          <a:off x="26955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609600" cy="9525"/>
    <xdr:sp>
      <xdr:nvSpPr>
        <xdr:cNvPr id="35" name="AutoShape 10" descr="http://localhost:8000/tepc/search/images/spacer.gif"/>
        <xdr:cNvSpPr>
          <a:spLocks noChangeAspect="1"/>
        </xdr:cNvSpPr>
      </xdr:nvSpPr>
      <xdr:spPr>
        <a:xfrm>
          <a:off x="26955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143000" cy="9525"/>
    <xdr:sp>
      <xdr:nvSpPr>
        <xdr:cNvPr id="36" name="AutoShape 1" descr="http://localhost:8000/tepc/search/images/spacer.gif"/>
        <xdr:cNvSpPr>
          <a:spLocks noChangeAspect="1"/>
        </xdr:cNvSpPr>
      </xdr:nvSpPr>
      <xdr:spPr>
        <a:xfrm>
          <a:off x="2352675" y="1038225"/>
          <a:ext cx="11430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143000" cy="9525"/>
    <xdr:sp>
      <xdr:nvSpPr>
        <xdr:cNvPr id="37" name="AutoShape 3" descr="http://localhost:8000/tepc/search/images/spacer.gif"/>
        <xdr:cNvSpPr>
          <a:spLocks noChangeAspect="1"/>
        </xdr:cNvSpPr>
      </xdr:nvSpPr>
      <xdr:spPr>
        <a:xfrm>
          <a:off x="2352675" y="1038225"/>
          <a:ext cx="11430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143000" cy="9525"/>
    <xdr:sp>
      <xdr:nvSpPr>
        <xdr:cNvPr id="38" name="AutoShape 5" descr="http://localhost:8000/tepc/search/images/spacer.gif"/>
        <xdr:cNvSpPr>
          <a:spLocks noChangeAspect="1"/>
        </xdr:cNvSpPr>
      </xdr:nvSpPr>
      <xdr:spPr>
        <a:xfrm>
          <a:off x="2352675" y="1038225"/>
          <a:ext cx="11430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143000" cy="9525"/>
    <xdr:sp>
      <xdr:nvSpPr>
        <xdr:cNvPr id="39" name="AutoShape 8" descr="http://localhost:8000/tepc/search/images/spacer.gif"/>
        <xdr:cNvSpPr>
          <a:spLocks noChangeAspect="1"/>
        </xdr:cNvSpPr>
      </xdr:nvSpPr>
      <xdr:spPr>
        <a:xfrm>
          <a:off x="2352675" y="1038225"/>
          <a:ext cx="11430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143000" cy="9525"/>
    <xdr:sp>
      <xdr:nvSpPr>
        <xdr:cNvPr id="40" name="AutoShape 10" descr="http://localhost:8000/tepc/search/images/spacer.gif"/>
        <xdr:cNvSpPr>
          <a:spLocks noChangeAspect="1"/>
        </xdr:cNvSpPr>
      </xdr:nvSpPr>
      <xdr:spPr>
        <a:xfrm>
          <a:off x="2352675" y="1038225"/>
          <a:ext cx="11430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09600" cy="9525"/>
    <xdr:sp>
      <xdr:nvSpPr>
        <xdr:cNvPr id="41" name="AutoShape 1" descr="http://localhost:8000/tepc/search/images/spacer.gif"/>
        <xdr:cNvSpPr>
          <a:spLocks noChangeAspect="1"/>
        </xdr:cNvSpPr>
      </xdr:nvSpPr>
      <xdr:spPr>
        <a:xfrm>
          <a:off x="0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09600" cy="9525"/>
    <xdr:sp>
      <xdr:nvSpPr>
        <xdr:cNvPr id="42" name="AutoShape 3" descr="http://localhost:8000/tepc/search/images/spacer.gif"/>
        <xdr:cNvSpPr>
          <a:spLocks noChangeAspect="1"/>
        </xdr:cNvSpPr>
      </xdr:nvSpPr>
      <xdr:spPr>
        <a:xfrm>
          <a:off x="0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09600" cy="9525"/>
    <xdr:sp>
      <xdr:nvSpPr>
        <xdr:cNvPr id="43" name="AutoShape 5" descr="http://localhost:8000/tepc/search/images/spacer.gif"/>
        <xdr:cNvSpPr>
          <a:spLocks noChangeAspect="1"/>
        </xdr:cNvSpPr>
      </xdr:nvSpPr>
      <xdr:spPr>
        <a:xfrm>
          <a:off x="0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09600" cy="9525"/>
    <xdr:sp>
      <xdr:nvSpPr>
        <xdr:cNvPr id="44" name="AutoShape 8" descr="http://localhost:8000/tepc/search/images/spacer.gif"/>
        <xdr:cNvSpPr>
          <a:spLocks noChangeAspect="1"/>
        </xdr:cNvSpPr>
      </xdr:nvSpPr>
      <xdr:spPr>
        <a:xfrm>
          <a:off x="0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09600" cy="9525"/>
    <xdr:sp>
      <xdr:nvSpPr>
        <xdr:cNvPr id="45" name="AutoShape 10" descr="http://localhost:8000/tepc/search/images/spacer.gif"/>
        <xdr:cNvSpPr>
          <a:spLocks noChangeAspect="1"/>
        </xdr:cNvSpPr>
      </xdr:nvSpPr>
      <xdr:spPr>
        <a:xfrm>
          <a:off x="0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609600" cy="9525"/>
    <xdr:sp>
      <xdr:nvSpPr>
        <xdr:cNvPr id="46" name="AutoShape 1" descr="http://localhost:8000/tepc/search/images/spacer.gif"/>
        <xdr:cNvSpPr>
          <a:spLocks noChangeAspect="1"/>
        </xdr:cNvSpPr>
      </xdr:nvSpPr>
      <xdr:spPr>
        <a:xfrm>
          <a:off x="26955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609600" cy="9525"/>
    <xdr:sp>
      <xdr:nvSpPr>
        <xdr:cNvPr id="47" name="AutoShape 3" descr="http://localhost:8000/tepc/search/images/spacer.gif"/>
        <xdr:cNvSpPr>
          <a:spLocks noChangeAspect="1"/>
        </xdr:cNvSpPr>
      </xdr:nvSpPr>
      <xdr:spPr>
        <a:xfrm>
          <a:off x="26955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609600" cy="9525"/>
    <xdr:sp>
      <xdr:nvSpPr>
        <xdr:cNvPr id="48" name="AutoShape 5" descr="http://localhost:8000/tepc/search/images/spacer.gif"/>
        <xdr:cNvSpPr>
          <a:spLocks noChangeAspect="1"/>
        </xdr:cNvSpPr>
      </xdr:nvSpPr>
      <xdr:spPr>
        <a:xfrm>
          <a:off x="26955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609600" cy="9525"/>
    <xdr:sp>
      <xdr:nvSpPr>
        <xdr:cNvPr id="49" name="AutoShape 8" descr="http://localhost:8000/tepc/search/images/spacer.gif"/>
        <xdr:cNvSpPr>
          <a:spLocks noChangeAspect="1"/>
        </xdr:cNvSpPr>
      </xdr:nvSpPr>
      <xdr:spPr>
        <a:xfrm>
          <a:off x="26955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609600" cy="9525"/>
    <xdr:sp>
      <xdr:nvSpPr>
        <xdr:cNvPr id="50" name="AutoShape 10" descr="http://localhost:8000/tepc/search/images/spacer.gif"/>
        <xdr:cNvSpPr>
          <a:spLocks noChangeAspect="1"/>
        </xdr:cNvSpPr>
      </xdr:nvSpPr>
      <xdr:spPr>
        <a:xfrm>
          <a:off x="26955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09600" cy="9525"/>
    <xdr:sp>
      <xdr:nvSpPr>
        <xdr:cNvPr id="51" name="AutoShape 1" descr="http://localhost:8000/tepc/search/images/spacer.gif"/>
        <xdr:cNvSpPr>
          <a:spLocks noChangeAspect="1"/>
        </xdr:cNvSpPr>
      </xdr:nvSpPr>
      <xdr:spPr>
        <a:xfrm>
          <a:off x="0" y="18383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09600" cy="9525"/>
    <xdr:sp>
      <xdr:nvSpPr>
        <xdr:cNvPr id="52" name="AutoShape 3" descr="http://localhost:8000/tepc/search/images/spacer.gif"/>
        <xdr:cNvSpPr>
          <a:spLocks noChangeAspect="1"/>
        </xdr:cNvSpPr>
      </xdr:nvSpPr>
      <xdr:spPr>
        <a:xfrm>
          <a:off x="0" y="18383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09600" cy="9525"/>
    <xdr:sp>
      <xdr:nvSpPr>
        <xdr:cNvPr id="53" name="AutoShape 5" descr="http://localhost:8000/tepc/search/images/spacer.gif"/>
        <xdr:cNvSpPr>
          <a:spLocks noChangeAspect="1"/>
        </xdr:cNvSpPr>
      </xdr:nvSpPr>
      <xdr:spPr>
        <a:xfrm>
          <a:off x="0" y="18383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09600" cy="9525"/>
    <xdr:sp>
      <xdr:nvSpPr>
        <xdr:cNvPr id="54" name="AutoShape 8" descr="http://localhost:8000/tepc/search/images/spacer.gif"/>
        <xdr:cNvSpPr>
          <a:spLocks noChangeAspect="1"/>
        </xdr:cNvSpPr>
      </xdr:nvSpPr>
      <xdr:spPr>
        <a:xfrm>
          <a:off x="0" y="18383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09600" cy="9525"/>
    <xdr:sp>
      <xdr:nvSpPr>
        <xdr:cNvPr id="55" name="AutoShape 10" descr="http://localhost:8000/tepc/search/images/spacer.gif"/>
        <xdr:cNvSpPr>
          <a:spLocks noChangeAspect="1"/>
        </xdr:cNvSpPr>
      </xdr:nvSpPr>
      <xdr:spPr>
        <a:xfrm>
          <a:off x="0" y="18383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09600" cy="9525"/>
    <xdr:sp>
      <xdr:nvSpPr>
        <xdr:cNvPr id="56" name="AutoShape 1" descr="http://localhost:8000/tepc/search/images/spacer.gif"/>
        <xdr:cNvSpPr>
          <a:spLocks noChangeAspect="1"/>
        </xdr:cNvSpPr>
      </xdr:nvSpPr>
      <xdr:spPr>
        <a:xfrm>
          <a:off x="2695575" y="18383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09600" cy="9525"/>
    <xdr:sp>
      <xdr:nvSpPr>
        <xdr:cNvPr id="57" name="AutoShape 3" descr="http://localhost:8000/tepc/search/images/spacer.gif"/>
        <xdr:cNvSpPr>
          <a:spLocks noChangeAspect="1"/>
        </xdr:cNvSpPr>
      </xdr:nvSpPr>
      <xdr:spPr>
        <a:xfrm>
          <a:off x="2695575" y="18383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09600" cy="9525"/>
    <xdr:sp>
      <xdr:nvSpPr>
        <xdr:cNvPr id="58" name="AutoShape 5" descr="http://localhost:8000/tepc/search/images/spacer.gif"/>
        <xdr:cNvSpPr>
          <a:spLocks noChangeAspect="1"/>
        </xdr:cNvSpPr>
      </xdr:nvSpPr>
      <xdr:spPr>
        <a:xfrm>
          <a:off x="2695575" y="18383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09600" cy="9525"/>
    <xdr:sp>
      <xdr:nvSpPr>
        <xdr:cNvPr id="59" name="AutoShape 8" descr="http://localhost:8000/tepc/search/images/spacer.gif"/>
        <xdr:cNvSpPr>
          <a:spLocks noChangeAspect="1"/>
        </xdr:cNvSpPr>
      </xdr:nvSpPr>
      <xdr:spPr>
        <a:xfrm>
          <a:off x="2695575" y="18383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09600" cy="9525"/>
    <xdr:sp>
      <xdr:nvSpPr>
        <xdr:cNvPr id="60" name="AutoShape 10" descr="http://localhost:8000/tepc/search/images/spacer.gif"/>
        <xdr:cNvSpPr>
          <a:spLocks noChangeAspect="1"/>
        </xdr:cNvSpPr>
      </xdr:nvSpPr>
      <xdr:spPr>
        <a:xfrm>
          <a:off x="2695575" y="18383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09600" cy="9525"/>
    <xdr:sp>
      <xdr:nvSpPr>
        <xdr:cNvPr id="61" name="AutoShape 1" descr="http://localhost:8000/tepc/search/images/spacer.gif"/>
        <xdr:cNvSpPr>
          <a:spLocks noChangeAspect="1"/>
        </xdr:cNvSpPr>
      </xdr:nvSpPr>
      <xdr:spPr>
        <a:xfrm>
          <a:off x="2695575" y="18383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09600" cy="9525"/>
    <xdr:sp>
      <xdr:nvSpPr>
        <xdr:cNvPr id="62" name="AutoShape 3" descr="http://localhost:8000/tepc/search/images/spacer.gif"/>
        <xdr:cNvSpPr>
          <a:spLocks noChangeAspect="1"/>
        </xdr:cNvSpPr>
      </xdr:nvSpPr>
      <xdr:spPr>
        <a:xfrm>
          <a:off x="2695575" y="18383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09600" cy="9525"/>
    <xdr:sp>
      <xdr:nvSpPr>
        <xdr:cNvPr id="63" name="AutoShape 5" descr="http://localhost:8000/tepc/search/images/spacer.gif"/>
        <xdr:cNvSpPr>
          <a:spLocks noChangeAspect="1"/>
        </xdr:cNvSpPr>
      </xdr:nvSpPr>
      <xdr:spPr>
        <a:xfrm>
          <a:off x="2695575" y="18383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09600" cy="9525"/>
    <xdr:sp>
      <xdr:nvSpPr>
        <xdr:cNvPr id="64" name="AutoShape 8" descr="http://localhost:8000/tepc/search/images/spacer.gif"/>
        <xdr:cNvSpPr>
          <a:spLocks noChangeAspect="1"/>
        </xdr:cNvSpPr>
      </xdr:nvSpPr>
      <xdr:spPr>
        <a:xfrm>
          <a:off x="2695575" y="18383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09600" cy="9525"/>
    <xdr:sp>
      <xdr:nvSpPr>
        <xdr:cNvPr id="65" name="AutoShape 10" descr="http://localhost:8000/tepc/search/images/spacer.gif"/>
        <xdr:cNvSpPr>
          <a:spLocks noChangeAspect="1"/>
        </xdr:cNvSpPr>
      </xdr:nvSpPr>
      <xdr:spPr>
        <a:xfrm>
          <a:off x="2695575" y="18383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609600" cy="9525"/>
    <xdr:sp>
      <xdr:nvSpPr>
        <xdr:cNvPr id="66" name="AutoShape 1" descr="http://localhost:8000/tepc/search/images/spacer.gif"/>
        <xdr:cNvSpPr>
          <a:spLocks noChangeAspect="1"/>
        </xdr:cNvSpPr>
      </xdr:nvSpPr>
      <xdr:spPr>
        <a:xfrm>
          <a:off x="26955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609600" cy="9525"/>
    <xdr:sp>
      <xdr:nvSpPr>
        <xdr:cNvPr id="67" name="AutoShape 3" descr="http://localhost:8000/tepc/search/images/spacer.gif"/>
        <xdr:cNvSpPr>
          <a:spLocks noChangeAspect="1"/>
        </xdr:cNvSpPr>
      </xdr:nvSpPr>
      <xdr:spPr>
        <a:xfrm>
          <a:off x="26955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609600" cy="9525"/>
    <xdr:sp>
      <xdr:nvSpPr>
        <xdr:cNvPr id="68" name="AutoShape 5" descr="http://localhost:8000/tepc/search/images/spacer.gif"/>
        <xdr:cNvSpPr>
          <a:spLocks noChangeAspect="1"/>
        </xdr:cNvSpPr>
      </xdr:nvSpPr>
      <xdr:spPr>
        <a:xfrm>
          <a:off x="26955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609600" cy="9525"/>
    <xdr:sp>
      <xdr:nvSpPr>
        <xdr:cNvPr id="69" name="AutoShape 8" descr="http://localhost:8000/tepc/search/images/spacer.gif"/>
        <xdr:cNvSpPr>
          <a:spLocks noChangeAspect="1"/>
        </xdr:cNvSpPr>
      </xdr:nvSpPr>
      <xdr:spPr>
        <a:xfrm>
          <a:off x="26955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609600" cy="9525"/>
    <xdr:sp>
      <xdr:nvSpPr>
        <xdr:cNvPr id="70" name="AutoShape 10" descr="http://localhost:8000/tepc/search/images/spacer.gif"/>
        <xdr:cNvSpPr>
          <a:spLocks noChangeAspect="1"/>
        </xdr:cNvSpPr>
      </xdr:nvSpPr>
      <xdr:spPr>
        <a:xfrm>
          <a:off x="26955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09600" cy="9525"/>
    <xdr:sp>
      <xdr:nvSpPr>
        <xdr:cNvPr id="71" name="AutoShape 1" descr="http://localhost:8000/tepc/search/images/spacer.gif"/>
        <xdr:cNvSpPr>
          <a:spLocks noChangeAspect="1"/>
        </xdr:cNvSpPr>
      </xdr:nvSpPr>
      <xdr:spPr>
        <a:xfrm>
          <a:off x="2695575" y="18383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09600" cy="9525"/>
    <xdr:sp>
      <xdr:nvSpPr>
        <xdr:cNvPr id="72" name="AutoShape 3" descr="http://localhost:8000/tepc/search/images/spacer.gif"/>
        <xdr:cNvSpPr>
          <a:spLocks noChangeAspect="1"/>
        </xdr:cNvSpPr>
      </xdr:nvSpPr>
      <xdr:spPr>
        <a:xfrm>
          <a:off x="2695575" y="18383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09600" cy="9525"/>
    <xdr:sp>
      <xdr:nvSpPr>
        <xdr:cNvPr id="73" name="AutoShape 5" descr="http://localhost:8000/tepc/search/images/spacer.gif"/>
        <xdr:cNvSpPr>
          <a:spLocks noChangeAspect="1"/>
        </xdr:cNvSpPr>
      </xdr:nvSpPr>
      <xdr:spPr>
        <a:xfrm>
          <a:off x="2695575" y="18383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09600" cy="9525"/>
    <xdr:sp>
      <xdr:nvSpPr>
        <xdr:cNvPr id="74" name="AutoShape 8" descr="http://localhost:8000/tepc/search/images/spacer.gif"/>
        <xdr:cNvSpPr>
          <a:spLocks noChangeAspect="1"/>
        </xdr:cNvSpPr>
      </xdr:nvSpPr>
      <xdr:spPr>
        <a:xfrm>
          <a:off x="2695575" y="18383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09600" cy="9525"/>
    <xdr:sp>
      <xdr:nvSpPr>
        <xdr:cNvPr id="75" name="AutoShape 10" descr="http://localhost:8000/tepc/search/images/spacer.gif"/>
        <xdr:cNvSpPr>
          <a:spLocks noChangeAspect="1"/>
        </xdr:cNvSpPr>
      </xdr:nvSpPr>
      <xdr:spPr>
        <a:xfrm>
          <a:off x="2695575" y="18383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143000" cy="9525"/>
    <xdr:sp>
      <xdr:nvSpPr>
        <xdr:cNvPr id="76" name="AutoShape 1" descr="http://localhost:8000/tepc/search/images/spacer.gif"/>
        <xdr:cNvSpPr>
          <a:spLocks noChangeAspect="1"/>
        </xdr:cNvSpPr>
      </xdr:nvSpPr>
      <xdr:spPr>
        <a:xfrm>
          <a:off x="2352675" y="1838325"/>
          <a:ext cx="11430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143000" cy="9525"/>
    <xdr:sp>
      <xdr:nvSpPr>
        <xdr:cNvPr id="77" name="AutoShape 3" descr="http://localhost:8000/tepc/search/images/spacer.gif"/>
        <xdr:cNvSpPr>
          <a:spLocks noChangeAspect="1"/>
        </xdr:cNvSpPr>
      </xdr:nvSpPr>
      <xdr:spPr>
        <a:xfrm>
          <a:off x="2352675" y="1838325"/>
          <a:ext cx="11430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143000" cy="9525"/>
    <xdr:sp>
      <xdr:nvSpPr>
        <xdr:cNvPr id="78" name="AutoShape 5" descr="http://localhost:8000/tepc/search/images/spacer.gif"/>
        <xdr:cNvSpPr>
          <a:spLocks noChangeAspect="1"/>
        </xdr:cNvSpPr>
      </xdr:nvSpPr>
      <xdr:spPr>
        <a:xfrm>
          <a:off x="2352675" y="1838325"/>
          <a:ext cx="11430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143000" cy="9525"/>
    <xdr:sp>
      <xdr:nvSpPr>
        <xdr:cNvPr id="79" name="AutoShape 8" descr="http://localhost:8000/tepc/search/images/spacer.gif"/>
        <xdr:cNvSpPr>
          <a:spLocks noChangeAspect="1"/>
        </xdr:cNvSpPr>
      </xdr:nvSpPr>
      <xdr:spPr>
        <a:xfrm>
          <a:off x="2352675" y="1838325"/>
          <a:ext cx="11430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143000" cy="9525"/>
    <xdr:sp>
      <xdr:nvSpPr>
        <xdr:cNvPr id="80" name="AutoShape 10" descr="http://localhost:8000/tepc/search/images/spacer.gif"/>
        <xdr:cNvSpPr>
          <a:spLocks noChangeAspect="1"/>
        </xdr:cNvSpPr>
      </xdr:nvSpPr>
      <xdr:spPr>
        <a:xfrm>
          <a:off x="2352675" y="1838325"/>
          <a:ext cx="11430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609600" cy="9525"/>
    <xdr:sp>
      <xdr:nvSpPr>
        <xdr:cNvPr id="81" name="AutoShape 1" descr="http://localhost:8000/tepc/search/images/spacer.gif"/>
        <xdr:cNvSpPr>
          <a:spLocks noChangeAspect="1"/>
        </xdr:cNvSpPr>
      </xdr:nvSpPr>
      <xdr:spPr>
        <a:xfrm>
          <a:off x="26955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609600" cy="9525"/>
    <xdr:sp>
      <xdr:nvSpPr>
        <xdr:cNvPr id="82" name="AutoShape 3" descr="http://localhost:8000/tepc/search/images/spacer.gif"/>
        <xdr:cNvSpPr>
          <a:spLocks noChangeAspect="1"/>
        </xdr:cNvSpPr>
      </xdr:nvSpPr>
      <xdr:spPr>
        <a:xfrm>
          <a:off x="26955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609600" cy="9525"/>
    <xdr:sp>
      <xdr:nvSpPr>
        <xdr:cNvPr id="83" name="AutoShape 5" descr="http://localhost:8000/tepc/search/images/spacer.gif"/>
        <xdr:cNvSpPr>
          <a:spLocks noChangeAspect="1"/>
        </xdr:cNvSpPr>
      </xdr:nvSpPr>
      <xdr:spPr>
        <a:xfrm>
          <a:off x="26955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609600" cy="9525"/>
    <xdr:sp>
      <xdr:nvSpPr>
        <xdr:cNvPr id="84" name="AutoShape 8" descr="http://localhost:8000/tepc/search/images/spacer.gif"/>
        <xdr:cNvSpPr>
          <a:spLocks noChangeAspect="1"/>
        </xdr:cNvSpPr>
      </xdr:nvSpPr>
      <xdr:spPr>
        <a:xfrm>
          <a:off x="26955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609600" cy="9525"/>
    <xdr:sp>
      <xdr:nvSpPr>
        <xdr:cNvPr id="85" name="AutoShape 10" descr="http://localhost:8000/tepc/search/images/spacer.gif"/>
        <xdr:cNvSpPr>
          <a:spLocks noChangeAspect="1"/>
        </xdr:cNvSpPr>
      </xdr:nvSpPr>
      <xdr:spPr>
        <a:xfrm>
          <a:off x="26955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09600" cy="9525"/>
    <xdr:sp>
      <xdr:nvSpPr>
        <xdr:cNvPr id="86" name="AutoShape 1" descr="http://localhost:8000/tepc/search/images/spacer.gif"/>
        <xdr:cNvSpPr>
          <a:spLocks noChangeAspect="1"/>
        </xdr:cNvSpPr>
      </xdr:nvSpPr>
      <xdr:spPr>
        <a:xfrm>
          <a:off x="2695575" y="18383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09600" cy="9525"/>
    <xdr:sp>
      <xdr:nvSpPr>
        <xdr:cNvPr id="87" name="AutoShape 3" descr="http://localhost:8000/tepc/search/images/spacer.gif"/>
        <xdr:cNvSpPr>
          <a:spLocks noChangeAspect="1"/>
        </xdr:cNvSpPr>
      </xdr:nvSpPr>
      <xdr:spPr>
        <a:xfrm>
          <a:off x="2695575" y="18383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09600" cy="9525"/>
    <xdr:sp>
      <xdr:nvSpPr>
        <xdr:cNvPr id="88" name="AutoShape 5" descr="http://localhost:8000/tepc/search/images/spacer.gif"/>
        <xdr:cNvSpPr>
          <a:spLocks noChangeAspect="1"/>
        </xdr:cNvSpPr>
      </xdr:nvSpPr>
      <xdr:spPr>
        <a:xfrm>
          <a:off x="2695575" y="18383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09600" cy="9525"/>
    <xdr:sp>
      <xdr:nvSpPr>
        <xdr:cNvPr id="89" name="AutoShape 8" descr="http://localhost:8000/tepc/search/images/spacer.gif"/>
        <xdr:cNvSpPr>
          <a:spLocks noChangeAspect="1"/>
        </xdr:cNvSpPr>
      </xdr:nvSpPr>
      <xdr:spPr>
        <a:xfrm>
          <a:off x="2695575" y="18383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09600" cy="9525"/>
    <xdr:sp>
      <xdr:nvSpPr>
        <xdr:cNvPr id="90" name="AutoShape 10" descr="http://localhost:8000/tepc/search/images/spacer.gif"/>
        <xdr:cNvSpPr>
          <a:spLocks noChangeAspect="1"/>
        </xdr:cNvSpPr>
      </xdr:nvSpPr>
      <xdr:spPr>
        <a:xfrm>
          <a:off x="2695575" y="18383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143000" cy="9525"/>
    <xdr:sp>
      <xdr:nvSpPr>
        <xdr:cNvPr id="91" name="AutoShape 1" descr="http://localhost:8000/tepc/search/images/spacer.gif"/>
        <xdr:cNvSpPr>
          <a:spLocks noChangeAspect="1"/>
        </xdr:cNvSpPr>
      </xdr:nvSpPr>
      <xdr:spPr>
        <a:xfrm>
          <a:off x="2352675" y="1838325"/>
          <a:ext cx="11430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143000" cy="9525"/>
    <xdr:sp>
      <xdr:nvSpPr>
        <xdr:cNvPr id="92" name="AutoShape 3" descr="http://localhost:8000/tepc/search/images/spacer.gif"/>
        <xdr:cNvSpPr>
          <a:spLocks noChangeAspect="1"/>
        </xdr:cNvSpPr>
      </xdr:nvSpPr>
      <xdr:spPr>
        <a:xfrm>
          <a:off x="2352675" y="1838325"/>
          <a:ext cx="11430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143000" cy="9525"/>
    <xdr:sp>
      <xdr:nvSpPr>
        <xdr:cNvPr id="93" name="AutoShape 5" descr="http://localhost:8000/tepc/search/images/spacer.gif"/>
        <xdr:cNvSpPr>
          <a:spLocks noChangeAspect="1"/>
        </xdr:cNvSpPr>
      </xdr:nvSpPr>
      <xdr:spPr>
        <a:xfrm>
          <a:off x="2352675" y="1838325"/>
          <a:ext cx="11430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143000" cy="9525"/>
    <xdr:sp>
      <xdr:nvSpPr>
        <xdr:cNvPr id="94" name="AutoShape 8" descr="http://localhost:8000/tepc/search/images/spacer.gif"/>
        <xdr:cNvSpPr>
          <a:spLocks noChangeAspect="1"/>
        </xdr:cNvSpPr>
      </xdr:nvSpPr>
      <xdr:spPr>
        <a:xfrm>
          <a:off x="2352675" y="1838325"/>
          <a:ext cx="11430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143000" cy="9525"/>
    <xdr:sp>
      <xdr:nvSpPr>
        <xdr:cNvPr id="95" name="AutoShape 10" descr="http://localhost:8000/tepc/search/images/spacer.gif"/>
        <xdr:cNvSpPr>
          <a:spLocks noChangeAspect="1"/>
        </xdr:cNvSpPr>
      </xdr:nvSpPr>
      <xdr:spPr>
        <a:xfrm>
          <a:off x="2352675" y="1838325"/>
          <a:ext cx="11430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143000" cy="9525"/>
    <xdr:sp>
      <xdr:nvSpPr>
        <xdr:cNvPr id="96" name="AutoShape 1" descr="http://localhost:8000/tepc/search/images/spacer.gif"/>
        <xdr:cNvSpPr>
          <a:spLocks noChangeAspect="1"/>
        </xdr:cNvSpPr>
      </xdr:nvSpPr>
      <xdr:spPr>
        <a:xfrm>
          <a:off x="2352675" y="1038225"/>
          <a:ext cx="11430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143000" cy="9525"/>
    <xdr:sp>
      <xdr:nvSpPr>
        <xdr:cNvPr id="97" name="AutoShape 3" descr="http://localhost:8000/tepc/search/images/spacer.gif"/>
        <xdr:cNvSpPr>
          <a:spLocks noChangeAspect="1"/>
        </xdr:cNvSpPr>
      </xdr:nvSpPr>
      <xdr:spPr>
        <a:xfrm>
          <a:off x="2352675" y="1038225"/>
          <a:ext cx="11430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143000" cy="9525"/>
    <xdr:sp>
      <xdr:nvSpPr>
        <xdr:cNvPr id="98" name="AutoShape 5" descr="http://localhost:8000/tepc/search/images/spacer.gif"/>
        <xdr:cNvSpPr>
          <a:spLocks noChangeAspect="1"/>
        </xdr:cNvSpPr>
      </xdr:nvSpPr>
      <xdr:spPr>
        <a:xfrm>
          <a:off x="2352675" y="1038225"/>
          <a:ext cx="11430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143000" cy="9525"/>
    <xdr:sp>
      <xdr:nvSpPr>
        <xdr:cNvPr id="99" name="AutoShape 8" descr="http://localhost:8000/tepc/search/images/spacer.gif"/>
        <xdr:cNvSpPr>
          <a:spLocks noChangeAspect="1"/>
        </xdr:cNvSpPr>
      </xdr:nvSpPr>
      <xdr:spPr>
        <a:xfrm>
          <a:off x="2352675" y="1038225"/>
          <a:ext cx="11430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143000" cy="9525"/>
    <xdr:sp>
      <xdr:nvSpPr>
        <xdr:cNvPr id="100" name="AutoShape 10" descr="http://localhost:8000/tepc/search/images/spacer.gif"/>
        <xdr:cNvSpPr>
          <a:spLocks noChangeAspect="1"/>
        </xdr:cNvSpPr>
      </xdr:nvSpPr>
      <xdr:spPr>
        <a:xfrm>
          <a:off x="2352675" y="1038225"/>
          <a:ext cx="11430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143000" cy="9525"/>
    <xdr:sp>
      <xdr:nvSpPr>
        <xdr:cNvPr id="101" name="AutoShape 1" descr="http://localhost:8000/tepc/search/images/spacer.gif"/>
        <xdr:cNvSpPr>
          <a:spLocks noChangeAspect="1"/>
        </xdr:cNvSpPr>
      </xdr:nvSpPr>
      <xdr:spPr>
        <a:xfrm>
          <a:off x="2352675" y="1838325"/>
          <a:ext cx="11430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143000" cy="9525"/>
    <xdr:sp>
      <xdr:nvSpPr>
        <xdr:cNvPr id="102" name="AutoShape 3" descr="http://localhost:8000/tepc/search/images/spacer.gif"/>
        <xdr:cNvSpPr>
          <a:spLocks noChangeAspect="1"/>
        </xdr:cNvSpPr>
      </xdr:nvSpPr>
      <xdr:spPr>
        <a:xfrm>
          <a:off x="2352675" y="1838325"/>
          <a:ext cx="11430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143000" cy="9525"/>
    <xdr:sp>
      <xdr:nvSpPr>
        <xdr:cNvPr id="103" name="AutoShape 5" descr="http://localhost:8000/tepc/search/images/spacer.gif"/>
        <xdr:cNvSpPr>
          <a:spLocks noChangeAspect="1"/>
        </xdr:cNvSpPr>
      </xdr:nvSpPr>
      <xdr:spPr>
        <a:xfrm>
          <a:off x="2352675" y="1838325"/>
          <a:ext cx="11430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143000" cy="9525"/>
    <xdr:sp>
      <xdr:nvSpPr>
        <xdr:cNvPr id="104" name="AutoShape 8" descr="http://localhost:8000/tepc/search/images/spacer.gif"/>
        <xdr:cNvSpPr>
          <a:spLocks noChangeAspect="1"/>
        </xdr:cNvSpPr>
      </xdr:nvSpPr>
      <xdr:spPr>
        <a:xfrm>
          <a:off x="2352675" y="1838325"/>
          <a:ext cx="11430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143000" cy="9525"/>
    <xdr:sp>
      <xdr:nvSpPr>
        <xdr:cNvPr id="105" name="AutoShape 10" descr="http://localhost:8000/tepc/search/images/spacer.gif"/>
        <xdr:cNvSpPr>
          <a:spLocks noChangeAspect="1"/>
        </xdr:cNvSpPr>
      </xdr:nvSpPr>
      <xdr:spPr>
        <a:xfrm>
          <a:off x="2352675" y="1838325"/>
          <a:ext cx="11430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47625</xdr:rowOff>
    </xdr:from>
    <xdr:ext cx="609600" cy="9525"/>
    <xdr:sp>
      <xdr:nvSpPr>
        <xdr:cNvPr id="106" name="AutoShape 1" descr="http://localhost:8000/tepc/search/images/spacer.gif"/>
        <xdr:cNvSpPr>
          <a:spLocks noChangeAspect="1"/>
        </xdr:cNvSpPr>
      </xdr:nvSpPr>
      <xdr:spPr>
        <a:xfrm>
          <a:off x="26955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47625</xdr:rowOff>
    </xdr:from>
    <xdr:ext cx="609600" cy="9525"/>
    <xdr:sp>
      <xdr:nvSpPr>
        <xdr:cNvPr id="107" name="AutoShape 3" descr="http://localhost:8000/tepc/search/images/spacer.gif"/>
        <xdr:cNvSpPr>
          <a:spLocks noChangeAspect="1"/>
        </xdr:cNvSpPr>
      </xdr:nvSpPr>
      <xdr:spPr>
        <a:xfrm>
          <a:off x="26955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47625</xdr:rowOff>
    </xdr:from>
    <xdr:ext cx="609600" cy="9525"/>
    <xdr:sp>
      <xdr:nvSpPr>
        <xdr:cNvPr id="108" name="AutoShape 5" descr="http://localhost:8000/tepc/search/images/spacer.gif"/>
        <xdr:cNvSpPr>
          <a:spLocks noChangeAspect="1"/>
        </xdr:cNvSpPr>
      </xdr:nvSpPr>
      <xdr:spPr>
        <a:xfrm>
          <a:off x="26955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47625</xdr:rowOff>
    </xdr:from>
    <xdr:ext cx="609600" cy="9525"/>
    <xdr:sp>
      <xdr:nvSpPr>
        <xdr:cNvPr id="109" name="AutoShape 8" descr="http://localhost:8000/tepc/search/images/spacer.gif"/>
        <xdr:cNvSpPr>
          <a:spLocks noChangeAspect="1"/>
        </xdr:cNvSpPr>
      </xdr:nvSpPr>
      <xdr:spPr>
        <a:xfrm>
          <a:off x="26955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47625</xdr:rowOff>
    </xdr:from>
    <xdr:ext cx="609600" cy="9525"/>
    <xdr:sp>
      <xdr:nvSpPr>
        <xdr:cNvPr id="110" name="AutoShape 10" descr="http://localhost:8000/tepc/search/images/spacer.gif"/>
        <xdr:cNvSpPr>
          <a:spLocks noChangeAspect="1"/>
        </xdr:cNvSpPr>
      </xdr:nvSpPr>
      <xdr:spPr>
        <a:xfrm>
          <a:off x="26955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47625</xdr:rowOff>
    </xdr:from>
    <xdr:ext cx="609600" cy="9525"/>
    <xdr:sp>
      <xdr:nvSpPr>
        <xdr:cNvPr id="111" name="AutoShape 1" descr="http://localhost:8000/tepc/search/images/spacer.gif"/>
        <xdr:cNvSpPr>
          <a:spLocks noChangeAspect="1"/>
        </xdr:cNvSpPr>
      </xdr:nvSpPr>
      <xdr:spPr>
        <a:xfrm>
          <a:off x="26955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47625</xdr:rowOff>
    </xdr:from>
    <xdr:ext cx="609600" cy="9525"/>
    <xdr:sp>
      <xdr:nvSpPr>
        <xdr:cNvPr id="112" name="AutoShape 3" descr="http://localhost:8000/tepc/search/images/spacer.gif"/>
        <xdr:cNvSpPr>
          <a:spLocks noChangeAspect="1"/>
        </xdr:cNvSpPr>
      </xdr:nvSpPr>
      <xdr:spPr>
        <a:xfrm>
          <a:off x="26955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47625</xdr:rowOff>
    </xdr:from>
    <xdr:ext cx="609600" cy="9525"/>
    <xdr:sp>
      <xdr:nvSpPr>
        <xdr:cNvPr id="113" name="AutoShape 5" descr="http://localhost:8000/tepc/search/images/spacer.gif"/>
        <xdr:cNvSpPr>
          <a:spLocks noChangeAspect="1"/>
        </xdr:cNvSpPr>
      </xdr:nvSpPr>
      <xdr:spPr>
        <a:xfrm>
          <a:off x="26955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47625</xdr:rowOff>
    </xdr:from>
    <xdr:ext cx="609600" cy="9525"/>
    <xdr:sp>
      <xdr:nvSpPr>
        <xdr:cNvPr id="114" name="AutoShape 8" descr="http://localhost:8000/tepc/search/images/spacer.gif"/>
        <xdr:cNvSpPr>
          <a:spLocks noChangeAspect="1"/>
        </xdr:cNvSpPr>
      </xdr:nvSpPr>
      <xdr:spPr>
        <a:xfrm>
          <a:off x="26955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47625</xdr:rowOff>
    </xdr:from>
    <xdr:ext cx="609600" cy="9525"/>
    <xdr:sp>
      <xdr:nvSpPr>
        <xdr:cNvPr id="115" name="AutoShape 10" descr="http://localhost:8000/tepc/search/images/spacer.gif"/>
        <xdr:cNvSpPr>
          <a:spLocks noChangeAspect="1"/>
        </xdr:cNvSpPr>
      </xdr:nvSpPr>
      <xdr:spPr>
        <a:xfrm>
          <a:off x="26955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47625</xdr:rowOff>
    </xdr:from>
    <xdr:ext cx="609600" cy="9525"/>
    <xdr:sp>
      <xdr:nvSpPr>
        <xdr:cNvPr id="116" name="AutoShape 1" descr="http://localhost:8000/tepc/search/images/spacer.gif"/>
        <xdr:cNvSpPr>
          <a:spLocks noChangeAspect="1"/>
        </xdr:cNvSpPr>
      </xdr:nvSpPr>
      <xdr:spPr>
        <a:xfrm>
          <a:off x="26955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47625</xdr:rowOff>
    </xdr:from>
    <xdr:ext cx="609600" cy="9525"/>
    <xdr:sp>
      <xdr:nvSpPr>
        <xdr:cNvPr id="117" name="AutoShape 3" descr="http://localhost:8000/tepc/search/images/spacer.gif"/>
        <xdr:cNvSpPr>
          <a:spLocks noChangeAspect="1"/>
        </xdr:cNvSpPr>
      </xdr:nvSpPr>
      <xdr:spPr>
        <a:xfrm>
          <a:off x="26955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47625</xdr:rowOff>
    </xdr:from>
    <xdr:ext cx="609600" cy="9525"/>
    <xdr:sp>
      <xdr:nvSpPr>
        <xdr:cNvPr id="118" name="AutoShape 5" descr="http://localhost:8000/tepc/search/images/spacer.gif"/>
        <xdr:cNvSpPr>
          <a:spLocks noChangeAspect="1"/>
        </xdr:cNvSpPr>
      </xdr:nvSpPr>
      <xdr:spPr>
        <a:xfrm>
          <a:off x="26955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47625</xdr:rowOff>
    </xdr:from>
    <xdr:ext cx="609600" cy="9525"/>
    <xdr:sp>
      <xdr:nvSpPr>
        <xdr:cNvPr id="119" name="AutoShape 8" descr="http://localhost:8000/tepc/search/images/spacer.gif"/>
        <xdr:cNvSpPr>
          <a:spLocks noChangeAspect="1"/>
        </xdr:cNvSpPr>
      </xdr:nvSpPr>
      <xdr:spPr>
        <a:xfrm>
          <a:off x="26955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47625</xdr:rowOff>
    </xdr:from>
    <xdr:ext cx="609600" cy="9525"/>
    <xdr:sp>
      <xdr:nvSpPr>
        <xdr:cNvPr id="120" name="AutoShape 10" descr="http://localhost:8000/tepc/search/images/spacer.gif"/>
        <xdr:cNvSpPr>
          <a:spLocks noChangeAspect="1"/>
        </xdr:cNvSpPr>
      </xdr:nvSpPr>
      <xdr:spPr>
        <a:xfrm>
          <a:off x="26955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47625</xdr:rowOff>
    </xdr:from>
    <xdr:ext cx="609600" cy="9525"/>
    <xdr:sp>
      <xdr:nvSpPr>
        <xdr:cNvPr id="121" name="AutoShape 1" descr="http://localhost:8000/tepc/search/images/spacer.gif"/>
        <xdr:cNvSpPr>
          <a:spLocks noChangeAspect="1"/>
        </xdr:cNvSpPr>
      </xdr:nvSpPr>
      <xdr:spPr>
        <a:xfrm>
          <a:off x="26955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47625</xdr:rowOff>
    </xdr:from>
    <xdr:ext cx="609600" cy="9525"/>
    <xdr:sp>
      <xdr:nvSpPr>
        <xdr:cNvPr id="122" name="AutoShape 3" descr="http://localhost:8000/tepc/search/images/spacer.gif"/>
        <xdr:cNvSpPr>
          <a:spLocks noChangeAspect="1"/>
        </xdr:cNvSpPr>
      </xdr:nvSpPr>
      <xdr:spPr>
        <a:xfrm>
          <a:off x="26955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47625</xdr:rowOff>
    </xdr:from>
    <xdr:ext cx="609600" cy="9525"/>
    <xdr:sp>
      <xdr:nvSpPr>
        <xdr:cNvPr id="123" name="AutoShape 5" descr="http://localhost:8000/tepc/search/images/spacer.gif"/>
        <xdr:cNvSpPr>
          <a:spLocks noChangeAspect="1"/>
        </xdr:cNvSpPr>
      </xdr:nvSpPr>
      <xdr:spPr>
        <a:xfrm>
          <a:off x="26955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47625</xdr:rowOff>
    </xdr:from>
    <xdr:ext cx="609600" cy="9525"/>
    <xdr:sp>
      <xdr:nvSpPr>
        <xdr:cNvPr id="124" name="AutoShape 8" descr="http://localhost:8000/tepc/search/images/spacer.gif"/>
        <xdr:cNvSpPr>
          <a:spLocks noChangeAspect="1"/>
        </xdr:cNvSpPr>
      </xdr:nvSpPr>
      <xdr:spPr>
        <a:xfrm>
          <a:off x="26955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47625</xdr:rowOff>
    </xdr:from>
    <xdr:ext cx="609600" cy="9525"/>
    <xdr:sp>
      <xdr:nvSpPr>
        <xdr:cNvPr id="125" name="AutoShape 10" descr="http://localhost:8000/tepc/search/images/spacer.gif"/>
        <xdr:cNvSpPr>
          <a:spLocks noChangeAspect="1"/>
        </xdr:cNvSpPr>
      </xdr:nvSpPr>
      <xdr:spPr>
        <a:xfrm>
          <a:off x="26955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47625</xdr:rowOff>
    </xdr:from>
    <xdr:ext cx="609600" cy="9525"/>
    <xdr:sp>
      <xdr:nvSpPr>
        <xdr:cNvPr id="126" name="AutoShape 1" descr="http://localhost:8000/tepc/search/images/spacer.gif"/>
        <xdr:cNvSpPr>
          <a:spLocks noChangeAspect="1"/>
        </xdr:cNvSpPr>
      </xdr:nvSpPr>
      <xdr:spPr>
        <a:xfrm>
          <a:off x="26955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47625</xdr:rowOff>
    </xdr:from>
    <xdr:ext cx="609600" cy="9525"/>
    <xdr:sp>
      <xdr:nvSpPr>
        <xdr:cNvPr id="127" name="AutoShape 3" descr="http://localhost:8000/tepc/search/images/spacer.gif"/>
        <xdr:cNvSpPr>
          <a:spLocks noChangeAspect="1"/>
        </xdr:cNvSpPr>
      </xdr:nvSpPr>
      <xdr:spPr>
        <a:xfrm>
          <a:off x="26955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47625</xdr:rowOff>
    </xdr:from>
    <xdr:ext cx="609600" cy="9525"/>
    <xdr:sp>
      <xdr:nvSpPr>
        <xdr:cNvPr id="128" name="AutoShape 5" descr="http://localhost:8000/tepc/search/images/spacer.gif"/>
        <xdr:cNvSpPr>
          <a:spLocks noChangeAspect="1"/>
        </xdr:cNvSpPr>
      </xdr:nvSpPr>
      <xdr:spPr>
        <a:xfrm>
          <a:off x="26955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47625</xdr:rowOff>
    </xdr:from>
    <xdr:ext cx="609600" cy="9525"/>
    <xdr:sp>
      <xdr:nvSpPr>
        <xdr:cNvPr id="129" name="AutoShape 8" descr="http://localhost:8000/tepc/search/images/spacer.gif"/>
        <xdr:cNvSpPr>
          <a:spLocks noChangeAspect="1"/>
        </xdr:cNvSpPr>
      </xdr:nvSpPr>
      <xdr:spPr>
        <a:xfrm>
          <a:off x="26955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47625</xdr:rowOff>
    </xdr:from>
    <xdr:ext cx="609600" cy="9525"/>
    <xdr:sp>
      <xdr:nvSpPr>
        <xdr:cNvPr id="130" name="AutoShape 10" descr="http://localhost:8000/tepc/search/images/spacer.gif"/>
        <xdr:cNvSpPr>
          <a:spLocks noChangeAspect="1"/>
        </xdr:cNvSpPr>
      </xdr:nvSpPr>
      <xdr:spPr>
        <a:xfrm>
          <a:off x="26955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47625</xdr:rowOff>
    </xdr:from>
    <xdr:ext cx="609600" cy="9525"/>
    <xdr:sp>
      <xdr:nvSpPr>
        <xdr:cNvPr id="131" name="AutoShape 1" descr="http://localhost:8000/tepc/search/images/spacer.gif"/>
        <xdr:cNvSpPr>
          <a:spLocks noChangeAspect="1"/>
        </xdr:cNvSpPr>
      </xdr:nvSpPr>
      <xdr:spPr>
        <a:xfrm>
          <a:off x="3543300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47625</xdr:rowOff>
    </xdr:from>
    <xdr:ext cx="609600" cy="9525"/>
    <xdr:sp>
      <xdr:nvSpPr>
        <xdr:cNvPr id="132" name="AutoShape 3" descr="http://localhost:8000/tepc/search/images/spacer.gif"/>
        <xdr:cNvSpPr>
          <a:spLocks noChangeAspect="1"/>
        </xdr:cNvSpPr>
      </xdr:nvSpPr>
      <xdr:spPr>
        <a:xfrm>
          <a:off x="3543300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47625</xdr:rowOff>
    </xdr:from>
    <xdr:ext cx="609600" cy="9525"/>
    <xdr:sp>
      <xdr:nvSpPr>
        <xdr:cNvPr id="133" name="AutoShape 5" descr="http://localhost:8000/tepc/search/images/spacer.gif"/>
        <xdr:cNvSpPr>
          <a:spLocks noChangeAspect="1"/>
        </xdr:cNvSpPr>
      </xdr:nvSpPr>
      <xdr:spPr>
        <a:xfrm>
          <a:off x="3543300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47625</xdr:rowOff>
    </xdr:from>
    <xdr:ext cx="609600" cy="9525"/>
    <xdr:sp>
      <xdr:nvSpPr>
        <xdr:cNvPr id="134" name="AutoShape 8" descr="http://localhost:8000/tepc/search/images/spacer.gif"/>
        <xdr:cNvSpPr>
          <a:spLocks noChangeAspect="1"/>
        </xdr:cNvSpPr>
      </xdr:nvSpPr>
      <xdr:spPr>
        <a:xfrm>
          <a:off x="3543300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47625</xdr:rowOff>
    </xdr:from>
    <xdr:ext cx="609600" cy="9525"/>
    <xdr:sp>
      <xdr:nvSpPr>
        <xdr:cNvPr id="135" name="AutoShape 10" descr="http://localhost:8000/tepc/search/images/spacer.gif"/>
        <xdr:cNvSpPr>
          <a:spLocks noChangeAspect="1"/>
        </xdr:cNvSpPr>
      </xdr:nvSpPr>
      <xdr:spPr>
        <a:xfrm>
          <a:off x="3543300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47625</xdr:rowOff>
    </xdr:from>
    <xdr:ext cx="609600" cy="9525"/>
    <xdr:sp>
      <xdr:nvSpPr>
        <xdr:cNvPr id="136" name="AutoShape 1" descr="http://localhost:8000/tepc/search/images/spacer.gif"/>
        <xdr:cNvSpPr>
          <a:spLocks noChangeAspect="1"/>
        </xdr:cNvSpPr>
      </xdr:nvSpPr>
      <xdr:spPr>
        <a:xfrm>
          <a:off x="26955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47625</xdr:rowOff>
    </xdr:from>
    <xdr:ext cx="609600" cy="9525"/>
    <xdr:sp>
      <xdr:nvSpPr>
        <xdr:cNvPr id="137" name="AutoShape 3" descr="http://localhost:8000/tepc/search/images/spacer.gif"/>
        <xdr:cNvSpPr>
          <a:spLocks noChangeAspect="1"/>
        </xdr:cNvSpPr>
      </xdr:nvSpPr>
      <xdr:spPr>
        <a:xfrm>
          <a:off x="26955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47625</xdr:rowOff>
    </xdr:from>
    <xdr:ext cx="609600" cy="9525"/>
    <xdr:sp>
      <xdr:nvSpPr>
        <xdr:cNvPr id="138" name="AutoShape 5" descr="http://localhost:8000/tepc/search/images/spacer.gif"/>
        <xdr:cNvSpPr>
          <a:spLocks noChangeAspect="1"/>
        </xdr:cNvSpPr>
      </xdr:nvSpPr>
      <xdr:spPr>
        <a:xfrm>
          <a:off x="26955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47625</xdr:rowOff>
    </xdr:from>
    <xdr:ext cx="609600" cy="9525"/>
    <xdr:sp>
      <xdr:nvSpPr>
        <xdr:cNvPr id="139" name="AutoShape 8" descr="http://localhost:8000/tepc/search/images/spacer.gif"/>
        <xdr:cNvSpPr>
          <a:spLocks noChangeAspect="1"/>
        </xdr:cNvSpPr>
      </xdr:nvSpPr>
      <xdr:spPr>
        <a:xfrm>
          <a:off x="26955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47625</xdr:rowOff>
    </xdr:from>
    <xdr:ext cx="609600" cy="9525"/>
    <xdr:sp>
      <xdr:nvSpPr>
        <xdr:cNvPr id="140" name="AutoShape 10" descr="http://localhost:8000/tepc/search/images/spacer.gif"/>
        <xdr:cNvSpPr>
          <a:spLocks noChangeAspect="1"/>
        </xdr:cNvSpPr>
      </xdr:nvSpPr>
      <xdr:spPr>
        <a:xfrm>
          <a:off x="26955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47625</xdr:rowOff>
    </xdr:from>
    <xdr:ext cx="609600" cy="9525"/>
    <xdr:sp>
      <xdr:nvSpPr>
        <xdr:cNvPr id="141" name="AutoShape 1" descr="http://localhost:8000/tepc/search/images/spacer.gif"/>
        <xdr:cNvSpPr>
          <a:spLocks noChangeAspect="1"/>
        </xdr:cNvSpPr>
      </xdr:nvSpPr>
      <xdr:spPr>
        <a:xfrm>
          <a:off x="26955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47625</xdr:rowOff>
    </xdr:from>
    <xdr:ext cx="609600" cy="9525"/>
    <xdr:sp>
      <xdr:nvSpPr>
        <xdr:cNvPr id="142" name="AutoShape 3" descr="http://localhost:8000/tepc/search/images/spacer.gif"/>
        <xdr:cNvSpPr>
          <a:spLocks noChangeAspect="1"/>
        </xdr:cNvSpPr>
      </xdr:nvSpPr>
      <xdr:spPr>
        <a:xfrm>
          <a:off x="26955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47625</xdr:rowOff>
    </xdr:from>
    <xdr:ext cx="609600" cy="9525"/>
    <xdr:sp>
      <xdr:nvSpPr>
        <xdr:cNvPr id="143" name="AutoShape 5" descr="http://localhost:8000/tepc/search/images/spacer.gif"/>
        <xdr:cNvSpPr>
          <a:spLocks noChangeAspect="1"/>
        </xdr:cNvSpPr>
      </xdr:nvSpPr>
      <xdr:spPr>
        <a:xfrm>
          <a:off x="26955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47625</xdr:rowOff>
    </xdr:from>
    <xdr:ext cx="609600" cy="9525"/>
    <xdr:sp>
      <xdr:nvSpPr>
        <xdr:cNvPr id="144" name="AutoShape 8" descr="http://localhost:8000/tepc/search/images/spacer.gif"/>
        <xdr:cNvSpPr>
          <a:spLocks noChangeAspect="1"/>
        </xdr:cNvSpPr>
      </xdr:nvSpPr>
      <xdr:spPr>
        <a:xfrm>
          <a:off x="26955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47625</xdr:rowOff>
    </xdr:from>
    <xdr:ext cx="609600" cy="9525"/>
    <xdr:sp>
      <xdr:nvSpPr>
        <xdr:cNvPr id="145" name="AutoShape 10" descr="http://localhost:8000/tepc/search/images/spacer.gif"/>
        <xdr:cNvSpPr>
          <a:spLocks noChangeAspect="1"/>
        </xdr:cNvSpPr>
      </xdr:nvSpPr>
      <xdr:spPr>
        <a:xfrm>
          <a:off x="26955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47625</xdr:rowOff>
    </xdr:from>
    <xdr:ext cx="609600" cy="9525"/>
    <xdr:sp>
      <xdr:nvSpPr>
        <xdr:cNvPr id="146" name="AutoShape 1" descr="http://localhost:8000/tepc/search/images/spacer.gif"/>
        <xdr:cNvSpPr>
          <a:spLocks noChangeAspect="1"/>
        </xdr:cNvSpPr>
      </xdr:nvSpPr>
      <xdr:spPr>
        <a:xfrm>
          <a:off x="26955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47625</xdr:rowOff>
    </xdr:from>
    <xdr:ext cx="609600" cy="9525"/>
    <xdr:sp>
      <xdr:nvSpPr>
        <xdr:cNvPr id="147" name="AutoShape 3" descr="http://localhost:8000/tepc/search/images/spacer.gif"/>
        <xdr:cNvSpPr>
          <a:spLocks noChangeAspect="1"/>
        </xdr:cNvSpPr>
      </xdr:nvSpPr>
      <xdr:spPr>
        <a:xfrm>
          <a:off x="26955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47625</xdr:rowOff>
    </xdr:from>
    <xdr:ext cx="609600" cy="9525"/>
    <xdr:sp>
      <xdr:nvSpPr>
        <xdr:cNvPr id="148" name="AutoShape 5" descr="http://localhost:8000/tepc/search/images/spacer.gif"/>
        <xdr:cNvSpPr>
          <a:spLocks noChangeAspect="1"/>
        </xdr:cNvSpPr>
      </xdr:nvSpPr>
      <xdr:spPr>
        <a:xfrm>
          <a:off x="26955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47625</xdr:rowOff>
    </xdr:from>
    <xdr:ext cx="609600" cy="9525"/>
    <xdr:sp>
      <xdr:nvSpPr>
        <xdr:cNvPr id="149" name="AutoShape 8" descr="http://localhost:8000/tepc/search/images/spacer.gif"/>
        <xdr:cNvSpPr>
          <a:spLocks noChangeAspect="1"/>
        </xdr:cNvSpPr>
      </xdr:nvSpPr>
      <xdr:spPr>
        <a:xfrm>
          <a:off x="26955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47625</xdr:rowOff>
    </xdr:from>
    <xdr:ext cx="609600" cy="9525"/>
    <xdr:sp>
      <xdr:nvSpPr>
        <xdr:cNvPr id="150" name="AutoShape 10" descr="http://localhost:8000/tepc/search/images/spacer.gif"/>
        <xdr:cNvSpPr>
          <a:spLocks noChangeAspect="1"/>
        </xdr:cNvSpPr>
      </xdr:nvSpPr>
      <xdr:spPr>
        <a:xfrm>
          <a:off x="26955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47625</xdr:rowOff>
    </xdr:from>
    <xdr:ext cx="609600" cy="9525"/>
    <xdr:sp>
      <xdr:nvSpPr>
        <xdr:cNvPr id="151" name="AutoShape 1" descr="http://localhost:8000/tepc/search/images/spacer.gif"/>
        <xdr:cNvSpPr>
          <a:spLocks noChangeAspect="1"/>
        </xdr:cNvSpPr>
      </xdr:nvSpPr>
      <xdr:spPr>
        <a:xfrm>
          <a:off x="26955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47625</xdr:rowOff>
    </xdr:from>
    <xdr:ext cx="609600" cy="9525"/>
    <xdr:sp>
      <xdr:nvSpPr>
        <xdr:cNvPr id="152" name="AutoShape 3" descr="http://localhost:8000/tepc/search/images/spacer.gif"/>
        <xdr:cNvSpPr>
          <a:spLocks noChangeAspect="1"/>
        </xdr:cNvSpPr>
      </xdr:nvSpPr>
      <xdr:spPr>
        <a:xfrm>
          <a:off x="26955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47625</xdr:rowOff>
    </xdr:from>
    <xdr:ext cx="609600" cy="9525"/>
    <xdr:sp>
      <xdr:nvSpPr>
        <xdr:cNvPr id="153" name="AutoShape 5" descr="http://localhost:8000/tepc/search/images/spacer.gif"/>
        <xdr:cNvSpPr>
          <a:spLocks noChangeAspect="1"/>
        </xdr:cNvSpPr>
      </xdr:nvSpPr>
      <xdr:spPr>
        <a:xfrm>
          <a:off x="26955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47625</xdr:rowOff>
    </xdr:from>
    <xdr:ext cx="609600" cy="9525"/>
    <xdr:sp>
      <xdr:nvSpPr>
        <xdr:cNvPr id="154" name="AutoShape 8" descr="http://localhost:8000/tepc/search/images/spacer.gif"/>
        <xdr:cNvSpPr>
          <a:spLocks noChangeAspect="1"/>
        </xdr:cNvSpPr>
      </xdr:nvSpPr>
      <xdr:spPr>
        <a:xfrm>
          <a:off x="26955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47625</xdr:rowOff>
    </xdr:from>
    <xdr:ext cx="609600" cy="9525"/>
    <xdr:sp>
      <xdr:nvSpPr>
        <xdr:cNvPr id="155" name="AutoShape 10" descr="http://localhost:8000/tepc/search/images/spacer.gif"/>
        <xdr:cNvSpPr>
          <a:spLocks noChangeAspect="1"/>
        </xdr:cNvSpPr>
      </xdr:nvSpPr>
      <xdr:spPr>
        <a:xfrm>
          <a:off x="26955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09600" cy="9525"/>
    <xdr:sp>
      <xdr:nvSpPr>
        <xdr:cNvPr id="156" name="AutoShape 1" descr="http://localhost:8000/tepc/search/images/spacer.gif"/>
        <xdr:cNvSpPr>
          <a:spLocks noChangeAspect="1"/>
        </xdr:cNvSpPr>
      </xdr:nvSpPr>
      <xdr:spPr>
        <a:xfrm>
          <a:off x="439102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09600" cy="9525"/>
    <xdr:sp>
      <xdr:nvSpPr>
        <xdr:cNvPr id="157" name="AutoShape 3" descr="http://localhost:8000/tepc/search/images/spacer.gif"/>
        <xdr:cNvSpPr>
          <a:spLocks noChangeAspect="1"/>
        </xdr:cNvSpPr>
      </xdr:nvSpPr>
      <xdr:spPr>
        <a:xfrm>
          <a:off x="439102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09600" cy="9525"/>
    <xdr:sp>
      <xdr:nvSpPr>
        <xdr:cNvPr id="158" name="AutoShape 5" descr="http://localhost:8000/tepc/search/images/spacer.gif"/>
        <xdr:cNvSpPr>
          <a:spLocks noChangeAspect="1"/>
        </xdr:cNvSpPr>
      </xdr:nvSpPr>
      <xdr:spPr>
        <a:xfrm>
          <a:off x="439102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09600" cy="9525"/>
    <xdr:sp>
      <xdr:nvSpPr>
        <xdr:cNvPr id="159" name="AutoShape 8" descr="http://localhost:8000/tepc/search/images/spacer.gif"/>
        <xdr:cNvSpPr>
          <a:spLocks noChangeAspect="1"/>
        </xdr:cNvSpPr>
      </xdr:nvSpPr>
      <xdr:spPr>
        <a:xfrm>
          <a:off x="439102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09600" cy="9525"/>
    <xdr:sp>
      <xdr:nvSpPr>
        <xdr:cNvPr id="160" name="AutoShape 10" descr="http://localhost:8000/tepc/search/images/spacer.gif"/>
        <xdr:cNvSpPr>
          <a:spLocks noChangeAspect="1"/>
        </xdr:cNvSpPr>
      </xdr:nvSpPr>
      <xdr:spPr>
        <a:xfrm>
          <a:off x="439102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09600" cy="9525"/>
    <xdr:sp>
      <xdr:nvSpPr>
        <xdr:cNvPr id="161" name="AutoShape 1" descr="http://localhost:8000/tepc/search/images/spacer.gif"/>
        <xdr:cNvSpPr>
          <a:spLocks noChangeAspect="1"/>
        </xdr:cNvSpPr>
      </xdr:nvSpPr>
      <xdr:spPr>
        <a:xfrm>
          <a:off x="439102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09600" cy="9525"/>
    <xdr:sp>
      <xdr:nvSpPr>
        <xdr:cNvPr id="162" name="AutoShape 3" descr="http://localhost:8000/tepc/search/images/spacer.gif"/>
        <xdr:cNvSpPr>
          <a:spLocks noChangeAspect="1"/>
        </xdr:cNvSpPr>
      </xdr:nvSpPr>
      <xdr:spPr>
        <a:xfrm>
          <a:off x="439102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09600" cy="9525"/>
    <xdr:sp>
      <xdr:nvSpPr>
        <xdr:cNvPr id="163" name="AutoShape 5" descr="http://localhost:8000/tepc/search/images/spacer.gif"/>
        <xdr:cNvSpPr>
          <a:spLocks noChangeAspect="1"/>
        </xdr:cNvSpPr>
      </xdr:nvSpPr>
      <xdr:spPr>
        <a:xfrm>
          <a:off x="439102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09600" cy="9525"/>
    <xdr:sp>
      <xdr:nvSpPr>
        <xdr:cNvPr id="164" name="AutoShape 8" descr="http://localhost:8000/tepc/search/images/spacer.gif"/>
        <xdr:cNvSpPr>
          <a:spLocks noChangeAspect="1"/>
        </xdr:cNvSpPr>
      </xdr:nvSpPr>
      <xdr:spPr>
        <a:xfrm>
          <a:off x="439102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09600" cy="9525"/>
    <xdr:sp>
      <xdr:nvSpPr>
        <xdr:cNvPr id="165" name="AutoShape 10" descr="http://localhost:8000/tepc/search/images/spacer.gif"/>
        <xdr:cNvSpPr>
          <a:spLocks noChangeAspect="1"/>
        </xdr:cNvSpPr>
      </xdr:nvSpPr>
      <xdr:spPr>
        <a:xfrm>
          <a:off x="439102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09600" cy="9525"/>
    <xdr:sp>
      <xdr:nvSpPr>
        <xdr:cNvPr id="166" name="AutoShape 1" descr="http://localhost:8000/tepc/search/images/spacer.gif"/>
        <xdr:cNvSpPr>
          <a:spLocks noChangeAspect="1"/>
        </xdr:cNvSpPr>
      </xdr:nvSpPr>
      <xdr:spPr>
        <a:xfrm>
          <a:off x="439102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09600" cy="9525"/>
    <xdr:sp>
      <xdr:nvSpPr>
        <xdr:cNvPr id="167" name="AutoShape 3" descr="http://localhost:8000/tepc/search/images/spacer.gif"/>
        <xdr:cNvSpPr>
          <a:spLocks noChangeAspect="1"/>
        </xdr:cNvSpPr>
      </xdr:nvSpPr>
      <xdr:spPr>
        <a:xfrm>
          <a:off x="439102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09600" cy="9525"/>
    <xdr:sp>
      <xdr:nvSpPr>
        <xdr:cNvPr id="168" name="AutoShape 5" descr="http://localhost:8000/tepc/search/images/spacer.gif"/>
        <xdr:cNvSpPr>
          <a:spLocks noChangeAspect="1"/>
        </xdr:cNvSpPr>
      </xdr:nvSpPr>
      <xdr:spPr>
        <a:xfrm>
          <a:off x="439102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09600" cy="9525"/>
    <xdr:sp>
      <xdr:nvSpPr>
        <xdr:cNvPr id="169" name="AutoShape 8" descr="http://localhost:8000/tepc/search/images/spacer.gif"/>
        <xdr:cNvSpPr>
          <a:spLocks noChangeAspect="1"/>
        </xdr:cNvSpPr>
      </xdr:nvSpPr>
      <xdr:spPr>
        <a:xfrm>
          <a:off x="439102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09600" cy="9525"/>
    <xdr:sp>
      <xdr:nvSpPr>
        <xdr:cNvPr id="170" name="AutoShape 10" descr="http://localhost:8000/tepc/search/images/spacer.gif"/>
        <xdr:cNvSpPr>
          <a:spLocks noChangeAspect="1"/>
        </xdr:cNvSpPr>
      </xdr:nvSpPr>
      <xdr:spPr>
        <a:xfrm>
          <a:off x="439102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09600" cy="9525"/>
    <xdr:sp>
      <xdr:nvSpPr>
        <xdr:cNvPr id="171" name="AutoShape 1" descr="http://localhost:8000/tepc/search/images/spacer.gif"/>
        <xdr:cNvSpPr>
          <a:spLocks noChangeAspect="1"/>
        </xdr:cNvSpPr>
      </xdr:nvSpPr>
      <xdr:spPr>
        <a:xfrm>
          <a:off x="439102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09600" cy="9525"/>
    <xdr:sp>
      <xdr:nvSpPr>
        <xdr:cNvPr id="172" name="AutoShape 3" descr="http://localhost:8000/tepc/search/images/spacer.gif"/>
        <xdr:cNvSpPr>
          <a:spLocks noChangeAspect="1"/>
        </xdr:cNvSpPr>
      </xdr:nvSpPr>
      <xdr:spPr>
        <a:xfrm>
          <a:off x="439102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09600" cy="9525"/>
    <xdr:sp>
      <xdr:nvSpPr>
        <xdr:cNvPr id="173" name="AutoShape 5" descr="http://localhost:8000/tepc/search/images/spacer.gif"/>
        <xdr:cNvSpPr>
          <a:spLocks noChangeAspect="1"/>
        </xdr:cNvSpPr>
      </xdr:nvSpPr>
      <xdr:spPr>
        <a:xfrm>
          <a:off x="439102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09600" cy="9525"/>
    <xdr:sp>
      <xdr:nvSpPr>
        <xdr:cNvPr id="174" name="AutoShape 8" descr="http://localhost:8000/tepc/search/images/spacer.gif"/>
        <xdr:cNvSpPr>
          <a:spLocks noChangeAspect="1"/>
        </xdr:cNvSpPr>
      </xdr:nvSpPr>
      <xdr:spPr>
        <a:xfrm>
          <a:off x="439102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09600" cy="9525"/>
    <xdr:sp>
      <xdr:nvSpPr>
        <xdr:cNvPr id="175" name="AutoShape 10" descr="http://localhost:8000/tepc/search/images/spacer.gif"/>
        <xdr:cNvSpPr>
          <a:spLocks noChangeAspect="1"/>
        </xdr:cNvSpPr>
      </xdr:nvSpPr>
      <xdr:spPr>
        <a:xfrm>
          <a:off x="439102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09600" cy="9525"/>
    <xdr:sp>
      <xdr:nvSpPr>
        <xdr:cNvPr id="176" name="AutoShape 1" descr="http://localhost:8000/tepc/search/images/spacer.gif"/>
        <xdr:cNvSpPr>
          <a:spLocks noChangeAspect="1"/>
        </xdr:cNvSpPr>
      </xdr:nvSpPr>
      <xdr:spPr>
        <a:xfrm>
          <a:off x="439102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09600" cy="9525"/>
    <xdr:sp>
      <xdr:nvSpPr>
        <xdr:cNvPr id="177" name="AutoShape 3" descr="http://localhost:8000/tepc/search/images/spacer.gif"/>
        <xdr:cNvSpPr>
          <a:spLocks noChangeAspect="1"/>
        </xdr:cNvSpPr>
      </xdr:nvSpPr>
      <xdr:spPr>
        <a:xfrm>
          <a:off x="439102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09600" cy="9525"/>
    <xdr:sp>
      <xdr:nvSpPr>
        <xdr:cNvPr id="178" name="AutoShape 5" descr="http://localhost:8000/tepc/search/images/spacer.gif"/>
        <xdr:cNvSpPr>
          <a:spLocks noChangeAspect="1"/>
        </xdr:cNvSpPr>
      </xdr:nvSpPr>
      <xdr:spPr>
        <a:xfrm>
          <a:off x="439102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09600" cy="9525"/>
    <xdr:sp>
      <xdr:nvSpPr>
        <xdr:cNvPr id="179" name="AutoShape 8" descr="http://localhost:8000/tepc/search/images/spacer.gif"/>
        <xdr:cNvSpPr>
          <a:spLocks noChangeAspect="1"/>
        </xdr:cNvSpPr>
      </xdr:nvSpPr>
      <xdr:spPr>
        <a:xfrm>
          <a:off x="439102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09600" cy="9525"/>
    <xdr:sp>
      <xdr:nvSpPr>
        <xdr:cNvPr id="180" name="AutoShape 10" descr="http://localhost:8000/tepc/search/images/spacer.gif"/>
        <xdr:cNvSpPr>
          <a:spLocks noChangeAspect="1"/>
        </xdr:cNvSpPr>
      </xdr:nvSpPr>
      <xdr:spPr>
        <a:xfrm>
          <a:off x="439102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76300" cy="9525"/>
    <xdr:sp>
      <xdr:nvSpPr>
        <xdr:cNvPr id="181" name="AutoShape 1" descr="http://localhost:8000/tepc/search/images/spacer.gif"/>
        <xdr:cNvSpPr>
          <a:spLocks noChangeAspect="1"/>
        </xdr:cNvSpPr>
      </xdr:nvSpPr>
      <xdr:spPr>
        <a:xfrm>
          <a:off x="3543300" y="1038225"/>
          <a:ext cx="876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76300" cy="9525"/>
    <xdr:sp>
      <xdr:nvSpPr>
        <xdr:cNvPr id="182" name="AutoShape 3" descr="http://localhost:8000/tepc/search/images/spacer.gif"/>
        <xdr:cNvSpPr>
          <a:spLocks noChangeAspect="1"/>
        </xdr:cNvSpPr>
      </xdr:nvSpPr>
      <xdr:spPr>
        <a:xfrm>
          <a:off x="3543300" y="1038225"/>
          <a:ext cx="876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76300" cy="9525"/>
    <xdr:sp>
      <xdr:nvSpPr>
        <xdr:cNvPr id="183" name="AutoShape 5" descr="http://localhost:8000/tepc/search/images/spacer.gif"/>
        <xdr:cNvSpPr>
          <a:spLocks noChangeAspect="1"/>
        </xdr:cNvSpPr>
      </xdr:nvSpPr>
      <xdr:spPr>
        <a:xfrm>
          <a:off x="3543300" y="1038225"/>
          <a:ext cx="876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76300" cy="9525"/>
    <xdr:sp>
      <xdr:nvSpPr>
        <xdr:cNvPr id="184" name="AutoShape 8" descr="http://localhost:8000/tepc/search/images/spacer.gif"/>
        <xdr:cNvSpPr>
          <a:spLocks noChangeAspect="1"/>
        </xdr:cNvSpPr>
      </xdr:nvSpPr>
      <xdr:spPr>
        <a:xfrm>
          <a:off x="3543300" y="1038225"/>
          <a:ext cx="876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76300" cy="9525"/>
    <xdr:sp>
      <xdr:nvSpPr>
        <xdr:cNvPr id="185" name="AutoShape 10" descr="http://localhost:8000/tepc/search/images/spacer.gif"/>
        <xdr:cNvSpPr>
          <a:spLocks noChangeAspect="1"/>
        </xdr:cNvSpPr>
      </xdr:nvSpPr>
      <xdr:spPr>
        <a:xfrm>
          <a:off x="3543300" y="1038225"/>
          <a:ext cx="876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09600" cy="9525"/>
    <xdr:sp>
      <xdr:nvSpPr>
        <xdr:cNvPr id="186" name="AutoShape 1" descr="http://localhost:8000/tepc/search/images/spacer.gif"/>
        <xdr:cNvSpPr>
          <a:spLocks noChangeAspect="1"/>
        </xdr:cNvSpPr>
      </xdr:nvSpPr>
      <xdr:spPr>
        <a:xfrm>
          <a:off x="439102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09600" cy="9525"/>
    <xdr:sp>
      <xdr:nvSpPr>
        <xdr:cNvPr id="187" name="AutoShape 3" descr="http://localhost:8000/tepc/search/images/spacer.gif"/>
        <xdr:cNvSpPr>
          <a:spLocks noChangeAspect="1"/>
        </xdr:cNvSpPr>
      </xdr:nvSpPr>
      <xdr:spPr>
        <a:xfrm>
          <a:off x="439102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09600" cy="9525"/>
    <xdr:sp>
      <xdr:nvSpPr>
        <xdr:cNvPr id="188" name="AutoShape 5" descr="http://localhost:8000/tepc/search/images/spacer.gif"/>
        <xdr:cNvSpPr>
          <a:spLocks noChangeAspect="1"/>
        </xdr:cNvSpPr>
      </xdr:nvSpPr>
      <xdr:spPr>
        <a:xfrm>
          <a:off x="439102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09600" cy="9525"/>
    <xdr:sp>
      <xdr:nvSpPr>
        <xdr:cNvPr id="189" name="AutoShape 8" descr="http://localhost:8000/tepc/search/images/spacer.gif"/>
        <xdr:cNvSpPr>
          <a:spLocks noChangeAspect="1"/>
        </xdr:cNvSpPr>
      </xdr:nvSpPr>
      <xdr:spPr>
        <a:xfrm>
          <a:off x="439102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09600" cy="9525"/>
    <xdr:sp>
      <xdr:nvSpPr>
        <xdr:cNvPr id="190" name="AutoShape 10" descr="http://localhost:8000/tepc/search/images/spacer.gif"/>
        <xdr:cNvSpPr>
          <a:spLocks noChangeAspect="1"/>
        </xdr:cNvSpPr>
      </xdr:nvSpPr>
      <xdr:spPr>
        <a:xfrm>
          <a:off x="439102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09600" cy="9525"/>
    <xdr:sp>
      <xdr:nvSpPr>
        <xdr:cNvPr id="191" name="AutoShape 1" descr="http://localhost:8000/tepc/search/images/spacer.gif"/>
        <xdr:cNvSpPr>
          <a:spLocks noChangeAspect="1"/>
        </xdr:cNvSpPr>
      </xdr:nvSpPr>
      <xdr:spPr>
        <a:xfrm>
          <a:off x="439102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09600" cy="9525"/>
    <xdr:sp>
      <xdr:nvSpPr>
        <xdr:cNvPr id="192" name="AutoShape 3" descr="http://localhost:8000/tepc/search/images/spacer.gif"/>
        <xdr:cNvSpPr>
          <a:spLocks noChangeAspect="1"/>
        </xdr:cNvSpPr>
      </xdr:nvSpPr>
      <xdr:spPr>
        <a:xfrm>
          <a:off x="439102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09600" cy="9525"/>
    <xdr:sp>
      <xdr:nvSpPr>
        <xdr:cNvPr id="193" name="AutoShape 5" descr="http://localhost:8000/tepc/search/images/spacer.gif"/>
        <xdr:cNvSpPr>
          <a:spLocks noChangeAspect="1"/>
        </xdr:cNvSpPr>
      </xdr:nvSpPr>
      <xdr:spPr>
        <a:xfrm>
          <a:off x="439102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09600" cy="9525"/>
    <xdr:sp>
      <xdr:nvSpPr>
        <xdr:cNvPr id="194" name="AutoShape 8" descr="http://localhost:8000/tepc/search/images/spacer.gif"/>
        <xdr:cNvSpPr>
          <a:spLocks noChangeAspect="1"/>
        </xdr:cNvSpPr>
      </xdr:nvSpPr>
      <xdr:spPr>
        <a:xfrm>
          <a:off x="439102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09600" cy="9525"/>
    <xdr:sp>
      <xdr:nvSpPr>
        <xdr:cNvPr id="195" name="AutoShape 10" descr="http://localhost:8000/tepc/search/images/spacer.gif"/>
        <xdr:cNvSpPr>
          <a:spLocks noChangeAspect="1"/>
        </xdr:cNvSpPr>
      </xdr:nvSpPr>
      <xdr:spPr>
        <a:xfrm>
          <a:off x="439102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09600" cy="9525"/>
    <xdr:sp>
      <xdr:nvSpPr>
        <xdr:cNvPr id="196" name="AutoShape 1" descr="http://localhost:8000/tepc/search/images/spacer.gif"/>
        <xdr:cNvSpPr>
          <a:spLocks noChangeAspect="1"/>
        </xdr:cNvSpPr>
      </xdr:nvSpPr>
      <xdr:spPr>
        <a:xfrm>
          <a:off x="439102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09600" cy="9525"/>
    <xdr:sp>
      <xdr:nvSpPr>
        <xdr:cNvPr id="197" name="AutoShape 3" descr="http://localhost:8000/tepc/search/images/spacer.gif"/>
        <xdr:cNvSpPr>
          <a:spLocks noChangeAspect="1"/>
        </xdr:cNvSpPr>
      </xdr:nvSpPr>
      <xdr:spPr>
        <a:xfrm>
          <a:off x="439102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09600" cy="9525"/>
    <xdr:sp>
      <xdr:nvSpPr>
        <xdr:cNvPr id="198" name="AutoShape 5" descr="http://localhost:8000/tepc/search/images/spacer.gif"/>
        <xdr:cNvSpPr>
          <a:spLocks noChangeAspect="1"/>
        </xdr:cNvSpPr>
      </xdr:nvSpPr>
      <xdr:spPr>
        <a:xfrm>
          <a:off x="439102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09600" cy="9525"/>
    <xdr:sp>
      <xdr:nvSpPr>
        <xdr:cNvPr id="199" name="AutoShape 8" descr="http://localhost:8000/tepc/search/images/spacer.gif"/>
        <xdr:cNvSpPr>
          <a:spLocks noChangeAspect="1"/>
        </xdr:cNvSpPr>
      </xdr:nvSpPr>
      <xdr:spPr>
        <a:xfrm>
          <a:off x="439102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09600" cy="9525"/>
    <xdr:sp>
      <xdr:nvSpPr>
        <xdr:cNvPr id="200" name="AutoShape 10" descr="http://localhost:8000/tepc/search/images/spacer.gif"/>
        <xdr:cNvSpPr>
          <a:spLocks noChangeAspect="1"/>
        </xdr:cNvSpPr>
      </xdr:nvSpPr>
      <xdr:spPr>
        <a:xfrm>
          <a:off x="439102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76300" cy="9525"/>
    <xdr:sp>
      <xdr:nvSpPr>
        <xdr:cNvPr id="201" name="AutoShape 1" descr="http://localhost:8000/tepc/search/images/spacer.gif"/>
        <xdr:cNvSpPr>
          <a:spLocks noChangeAspect="1"/>
        </xdr:cNvSpPr>
      </xdr:nvSpPr>
      <xdr:spPr>
        <a:xfrm>
          <a:off x="3543300" y="1038225"/>
          <a:ext cx="876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76300" cy="9525"/>
    <xdr:sp>
      <xdr:nvSpPr>
        <xdr:cNvPr id="202" name="AutoShape 3" descr="http://localhost:8000/tepc/search/images/spacer.gif"/>
        <xdr:cNvSpPr>
          <a:spLocks noChangeAspect="1"/>
        </xdr:cNvSpPr>
      </xdr:nvSpPr>
      <xdr:spPr>
        <a:xfrm>
          <a:off x="3543300" y="1038225"/>
          <a:ext cx="876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76300" cy="9525"/>
    <xdr:sp>
      <xdr:nvSpPr>
        <xdr:cNvPr id="203" name="AutoShape 5" descr="http://localhost:8000/tepc/search/images/spacer.gif"/>
        <xdr:cNvSpPr>
          <a:spLocks noChangeAspect="1"/>
        </xdr:cNvSpPr>
      </xdr:nvSpPr>
      <xdr:spPr>
        <a:xfrm>
          <a:off x="3543300" y="1038225"/>
          <a:ext cx="876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76300" cy="9525"/>
    <xdr:sp>
      <xdr:nvSpPr>
        <xdr:cNvPr id="204" name="AutoShape 8" descr="http://localhost:8000/tepc/search/images/spacer.gif"/>
        <xdr:cNvSpPr>
          <a:spLocks noChangeAspect="1"/>
        </xdr:cNvSpPr>
      </xdr:nvSpPr>
      <xdr:spPr>
        <a:xfrm>
          <a:off x="3543300" y="1038225"/>
          <a:ext cx="876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76300" cy="9525"/>
    <xdr:sp>
      <xdr:nvSpPr>
        <xdr:cNvPr id="205" name="AutoShape 10" descr="http://localhost:8000/tepc/search/images/spacer.gif"/>
        <xdr:cNvSpPr>
          <a:spLocks noChangeAspect="1"/>
        </xdr:cNvSpPr>
      </xdr:nvSpPr>
      <xdr:spPr>
        <a:xfrm>
          <a:off x="3543300" y="1038225"/>
          <a:ext cx="876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47625</xdr:rowOff>
    </xdr:from>
    <xdr:ext cx="609600" cy="9525"/>
    <xdr:sp>
      <xdr:nvSpPr>
        <xdr:cNvPr id="206" name="AutoShape 1" descr="http://localhost:8000/tepc/search/images/spacer.gif"/>
        <xdr:cNvSpPr>
          <a:spLocks noChangeAspect="1"/>
        </xdr:cNvSpPr>
      </xdr:nvSpPr>
      <xdr:spPr>
        <a:xfrm>
          <a:off x="439102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47625</xdr:rowOff>
    </xdr:from>
    <xdr:ext cx="609600" cy="9525"/>
    <xdr:sp>
      <xdr:nvSpPr>
        <xdr:cNvPr id="207" name="AutoShape 3" descr="http://localhost:8000/tepc/search/images/spacer.gif"/>
        <xdr:cNvSpPr>
          <a:spLocks noChangeAspect="1"/>
        </xdr:cNvSpPr>
      </xdr:nvSpPr>
      <xdr:spPr>
        <a:xfrm>
          <a:off x="439102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47625</xdr:rowOff>
    </xdr:from>
    <xdr:ext cx="609600" cy="9525"/>
    <xdr:sp>
      <xdr:nvSpPr>
        <xdr:cNvPr id="208" name="AutoShape 5" descr="http://localhost:8000/tepc/search/images/spacer.gif"/>
        <xdr:cNvSpPr>
          <a:spLocks noChangeAspect="1"/>
        </xdr:cNvSpPr>
      </xdr:nvSpPr>
      <xdr:spPr>
        <a:xfrm>
          <a:off x="439102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47625</xdr:rowOff>
    </xdr:from>
    <xdr:ext cx="609600" cy="9525"/>
    <xdr:sp>
      <xdr:nvSpPr>
        <xdr:cNvPr id="209" name="AutoShape 8" descr="http://localhost:8000/tepc/search/images/spacer.gif"/>
        <xdr:cNvSpPr>
          <a:spLocks noChangeAspect="1"/>
        </xdr:cNvSpPr>
      </xdr:nvSpPr>
      <xdr:spPr>
        <a:xfrm>
          <a:off x="439102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47625</xdr:rowOff>
    </xdr:from>
    <xdr:ext cx="609600" cy="9525"/>
    <xdr:sp>
      <xdr:nvSpPr>
        <xdr:cNvPr id="210" name="AutoShape 10" descr="http://localhost:8000/tepc/search/images/spacer.gif"/>
        <xdr:cNvSpPr>
          <a:spLocks noChangeAspect="1"/>
        </xdr:cNvSpPr>
      </xdr:nvSpPr>
      <xdr:spPr>
        <a:xfrm>
          <a:off x="439102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47625</xdr:rowOff>
    </xdr:from>
    <xdr:ext cx="609600" cy="9525"/>
    <xdr:sp>
      <xdr:nvSpPr>
        <xdr:cNvPr id="211" name="AutoShape 1" descr="http://localhost:8000/tepc/search/images/spacer.gif"/>
        <xdr:cNvSpPr>
          <a:spLocks noChangeAspect="1"/>
        </xdr:cNvSpPr>
      </xdr:nvSpPr>
      <xdr:spPr>
        <a:xfrm>
          <a:off x="439102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47625</xdr:rowOff>
    </xdr:from>
    <xdr:ext cx="609600" cy="9525"/>
    <xdr:sp>
      <xdr:nvSpPr>
        <xdr:cNvPr id="212" name="AutoShape 3" descr="http://localhost:8000/tepc/search/images/spacer.gif"/>
        <xdr:cNvSpPr>
          <a:spLocks noChangeAspect="1"/>
        </xdr:cNvSpPr>
      </xdr:nvSpPr>
      <xdr:spPr>
        <a:xfrm>
          <a:off x="439102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47625</xdr:rowOff>
    </xdr:from>
    <xdr:ext cx="609600" cy="9525"/>
    <xdr:sp>
      <xdr:nvSpPr>
        <xdr:cNvPr id="213" name="AutoShape 5" descr="http://localhost:8000/tepc/search/images/spacer.gif"/>
        <xdr:cNvSpPr>
          <a:spLocks noChangeAspect="1"/>
        </xdr:cNvSpPr>
      </xdr:nvSpPr>
      <xdr:spPr>
        <a:xfrm>
          <a:off x="439102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47625</xdr:rowOff>
    </xdr:from>
    <xdr:ext cx="609600" cy="9525"/>
    <xdr:sp>
      <xdr:nvSpPr>
        <xdr:cNvPr id="214" name="AutoShape 8" descr="http://localhost:8000/tepc/search/images/spacer.gif"/>
        <xdr:cNvSpPr>
          <a:spLocks noChangeAspect="1"/>
        </xdr:cNvSpPr>
      </xdr:nvSpPr>
      <xdr:spPr>
        <a:xfrm>
          <a:off x="439102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47625</xdr:rowOff>
    </xdr:from>
    <xdr:ext cx="609600" cy="9525"/>
    <xdr:sp>
      <xdr:nvSpPr>
        <xdr:cNvPr id="215" name="AutoShape 10" descr="http://localhost:8000/tepc/search/images/spacer.gif"/>
        <xdr:cNvSpPr>
          <a:spLocks noChangeAspect="1"/>
        </xdr:cNvSpPr>
      </xdr:nvSpPr>
      <xdr:spPr>
        <a:xfrm>
          <a:off x="439102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47625</xdr:rowOff>
    </xdr:from>
    <xdr:ext cx="609600" cy="9525"/>
    <xdr:sp>
      <xdr:nvSpPr>
        <xdr:cNvPr id="216" name="AutoShape 1" descr="http://localhost:8000/tepc/search/images/spacer.gif"/>
        <xdr:cNvSpPr>
          <a:spLocks noChangeAspect="1"/>
        </xdr:cNvSpPr>
      </xdr:nvSpPr>
      <xdr:spPr>
        <a:xfrm>
          <a:off x="439102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47625</xdr:rowOff>
    </xdr:from>
    <xdr:ext cx="609600" cy="9525"/>
    <xdr:sp>
      <xdr:nvSpPr>
        <xdr:cNvPr id="217" name="AutoShape 3" descr="http://localhost:8000/tepc/search/images/spacer.gif"/>
        <xdr:cNvSpPr>
          <a:spLocks noChangeAspect="1"/>
        </xdr:cNvSpPr>
      </xdr:nvSpPr>
      <xdr:spPr>
        <a:xfrm>
          <a:off x="439102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47625</xdr:rowOff>
    </xdr:from>
    <xdr:ext cx="609600" cy="9525"/>
    <xdr:sp>
      <xdr:nvSpPr>
        <xdr:cNvPr id="218" name="AutoShape 5" descr="http://localhost:8000/tepc/search/images/spacer.gif"/>
        <xdr:cNvSpPr>
          <a:spLocks noChangeAspect="1"/>
        </xdr:cNvSpPr>
      </xdr:nvSpPr>
      <xdr:spPr>
        <a:xfrm>
          <a:off x="439102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47625</xdr:rowOff>
    </xdr:from>
    <xdr:ext cx="609600" cy="9525"/>
    <xdr:sp>
      <xdr:nvSpPr>
        <xdr:cNvPr id="219" name="AutoShape 8" descr="http://localhost:8000/tepc/search/images/spacer.gif"/>
        <xdr:cNvSpPr>
          <a:spLocks noChangeAspect="1"/>
        </xdr:cNvSpPr>
      </xdr:nvSpPr>
      <xdr:spPr>
        <a:xfrm>
          <a:off x="439102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47625</xdr:rowOff>
    </xdr:from>
    <xdr:ext cx="609600" cy="9525"/>
    <xdr:sp>
      <xdr:nvSpPr>
        <xdr:cNvPr id="220" name="AutoShape 10" descr="http://localhost:8000/tepc/search/images/spacer.gif"/>
        <xdr:cNvSpPr>
          <a:spLocks noChangeAspect="1"/>
        </xdr:cNvSpPr>
      </xdr:nvSpPr>
      <xdr:spPr>
        <a:xfrm>
          <a:off x="439102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47625</xdr:rowOff>
    </xdr:from>
    <xdr:ext cx="609600" cy="9525"/>
    <xdr:sp>
      <xdr:nvSpPr>
        <xdr:cNvPr id="221" name="AutoShape 1" descr="http://localhost:8000/tepc/search/images/spacer.gif"/>
        <xdr:cNvSpPr>
          <a:spLocks noChangeAspect="1"/>
        </xdr:cNvSpPr>
      </xdr:nvSpPr>
      <xdr:spPr>
        <a:xfrm>
          <a:off x="439102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47625</xdr:rowOff>
    </xdr:from>
    <xdr:ext cx="609600" cy="9525"/>
    <xdr:sp>
      <xdr:nvSpPr>
        <xdr:cNvPr id="222" name="AutoShape 3" descr="http://localhost:8000/tepc/search/images/spacer.gif"/>
        <xdr:cNvSpPr>
          <a:spLocks noChangeAspect="1"/>
        </xdr:cNvSpPr>
      </xdr:nvSpPr>
      <xdr:spPr>
        <a:xfrm>
          <a:off x="439102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47625</xdr:rowOff>
    </xdr:from>
    <xdr:ext cx="609600" cy="9525"/>
    <xdr:sp>
      <xdr:nvSpPr>
        <xdr:cNvPr id="223" name="AutoShape 5" descr="http://localhost:8000/tepc/search/images/spacer.gif"/>
        <xdr:cNvSpPr>
          <a:spLocks noChangeAspect="1"/>
        </xdr:cNvSpPr>
      </xdr:nvSpPr>
      <xdr:spPr>
        <a:xfrm>
          <a:off x="439102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47625</xdr:rowOff>
    </xdr:from>
    <xdr:ext cx="609600" cy="9525"/>
    <xdr:sp>
      <xdr:nvSpPr>
        <xdr:cNvPr id="224" name="AutoShape 8" descr="http://localhost:8000/tepc/search/images/spacer.gif"/>
        <xdr:cNvSpPr>
          <a:spLocks noChangeAspect="1"/>
        </xdr:cNvSpPr>
      </xdr:nvSpPr>
      <xdr:spPr>
        <a:xfrm>
          <a:off x="439102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47625</xdr:rowOff>
    </xdr:from>
    <xdr:ext cx="609600" cy="9525"/>
    <xdr:sp>
      <xdr:nvSpPr>
        <xdr:cNvPr id="225" name="AutoShape 10" descr="http://localhost:8000/tepc/search/images/spacer.gif"/>
        <xdr:cNvSpPr>
          <a:spLocks noChangeAspect="1"/>
        </xdr:cNvSpPr>
      </xdr:nvSpPr>
      <xdr:spPr>
        <a:xfrm>
          <a:off x="439102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47625</xdr:rowOff>
    </xdr:from>
    <xdr:ext cx="609600" cy="9525"/>
    <xdr:sp>
      <xdr:nvSpPr>
        <xdr:cNvPr id="226" name="AutoShape 1" descr="http://localhost:8000/tepc/search/images/spacer.gif"/>
        <xdr:cNvSpPr>
          <a:spLocks noChangeAspect="1"/>
        </xdr:cNvSpPr>
      </xdr:nvSpPr>
      <xdr:spPr>
        <a:xfrm>
          <a:off x="439102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47625</xdr:rowOff>
    </xdr:from>
    <xdr:ext cx="609600" cy="9525"/>
    <xdr:sp>
      <xdr:nvSpPr>
        <xdr:cNvPr id="227" name="AutoShape 3" descr="http://localhost:8000/tepc/search/images/spacer.gif"/>
        <xdr:cNvSpPr>
          <a:spLocks noChangeAspect="1"/>
        </xdr:cNvSpPr>
      </xdr:nvSpPr>
      <xdr:spPr>
        <a:xfrm>
          <a:off x="439102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47625</xdr:rowOff>
    </xdr:from>
    <xdr:ext cx="609600" cy="9525"/>
    <xdr:sp>
      <xdr:nvSpPr>
        <xdr:cNvPr id="228" name="AutoShape 5" descr="http://localhost:8000/tepc/search/images/spacer.gif"/>
        <xdr:cNvSpPr>
          <a:spLocks noChangeAspect="1"/>
        </xdr:cNvSpPr>
      </xdr:nvSpPr>
      <xdr:spPr>
        <a:xfrm>
          <a:off x="439102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47625</xdr:rowOff>
    </xdr:from>
    <xdr:ext cx="609600" cy="9525"/>
    <xdr:sp>
      <xdr:nvSpPr>
        <xdr:cNvPr id="229" name="AutoShape 8" descr="http://localhost:8000/tepc/search/images/spacer.gif"/>
        <xdr:cNvSpPr>
          <a:spLocks noChangeAspect="1"/>
        </xdr:cNvSpPr>
      </xdr:nvSpPr>
      <xdr:spPr>
        <a:xfrm>
          <a:off x="439102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47625</xdr:rowOff>
    </xdr:from>
    <xdr:ext cx="609600" cy="9525"/>
    <xdr:sp>
      <xdr:nvSpPr>
        <xdr:cNvPr id="230" name="AutoShape 10" descr="http://localhost:8000/tepc/search/images/spacer.gif"/>
        <xdr:cNvSpPr>
          <a:spLocks noChangeAspect="1"/>
        </xdr:cNvSpPr>
      </xdr:nvSpPr>
      <xdr:spPr>
        <a:xfrm>
          <a:off x="439102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47625</xdr:rowOff>
    </xdr:from>
    <xdr:ext cx="609600" cy="9525"/>
    <xdr:sp>
      <xdr:nvSpPr>
        <xdr:cNvPr id="231" name="AutoShape 1" descr="http://localhost:8000/tepc/search/images/spacer.gif"/>
        <xdr:cNvSpPr>
          <a:spLocks noChangeAspect="1"/>
        </xdr:cNvSpPr>
      </xdr:nvSpPr>
      <xdr:spPr>
        <a:xfrm>
          <a:off x="50958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47625</xdr:rowOff>
    </xdr:from>
    <xdr:ext cx="609600" cy="9525"/>
    <xdr:sp>
      <xdr:nvSpPr>
        <xdr:cNvPr id="232" name="AutoShape 3" descr="http://localhost:8000/tepc/search/images/spacer.gif"/>
        <xdr:cNvSpPr>
          <a:spLocks noChangeAspect="1"/>
        </xdr:cNvSpPr>
      </xdr:nvSpPr>
      <xdr:spPr>
        <a:xfrm>
          <a:off x="50958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47625</xdr:rowOff>
    </xdr:from>
    <xdr:ext cx="609600" cy="9525"/>
    <xdr:sp>
      <xdr:nvSpPr>
        <xdr:cNvPr id="233" name="AutoShape 5" descr="http://localhost:8000/tepc/search/images/spacer.gif"/>
        <xdr:cNvSpPr>
          <a:spLocks noChangeAspect="1"/>
        </xdr:cNvSpPr>
      </xdr:nvSpPr>
      <xdr:spPr>
        <a:xfrm>
          <a:off x="50958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47625</xdr:rowOff>
    </xdr:from>
    <xdr:ext cx="609600" cy="9525"/>
    <xdr:sp>
      <xdr:nvSpPr>
        <xdr:cNvPr id="234" name="AutoShape 8" descr="http://localhost:8000/tepc/search/images/spacer.gif"/>
        <xdr:cNvSpPr>
          <a:spLocks noChangeAspect="1"/>
        </xdr:cNvSpPr>
      </xdr:nvSpPr>
      <xdr:spPr>
        <a:xfrm>
          <a:off x="50958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47625</xdr:rowOff>
    </xdr:from>
    <xdr:ext cx="609600" cy="9525"/>
    <xdr:sp>
      <xdr:nvSpPr>
        <xdr:cNvPr id="235" name="AutoShape 10" descr="http://localhost:8000/tepc/search/images/spacer.gif"/>
        <xdr:cNvSpPr>
          <a:spLocks noChangeAspect="1"/>
        </xdr:cNvSpPr>
      </xdr:nvSpPr>
      <xdr:spPr>
        <a:xfrm>
          <a:off x="50958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47625</xdr:rowOff>
    </xdr:from>
    <xdr:ext cx="609600" cy="9525"/>
    <xdr:sp>
      <xdr:nvSpPr>
        <xdr:cNvPr id="236" name="AutoShape 1" descr="http://localhost:8000/tepc/search/images/spacer.gif"/>
        <xdr:cNvSpPr>
          <a:spLocks noChangeAspect="1"/>
        </xdr:cNvSpPr>
      </xdr:nvSpPr>
      <xdr:spPr>
        <a:xfrm>
          <a:off x="439102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47625</xdr:rowOff>
    </xdr:from>
    <xdr:ext cx="609600" cy="9525"/>
    <xdr:sp>
      <xdr:nvSpPr>
        <xdr:cNvPr id="237" name="AutoShape 3" descr="http://localhost:8000/tepc/search/images/spacer.gif"/>
        <xdr:cNvSpPr>
          <a:spLocks noChangeAspect="1"/>
        </xdr:cNvSpPr>
      </xdr:nvSpPr>
      <xdr:spPr>
        <a:xfrm>
          <a:off x="439102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47625</xdr:rowOff>
    </xdr:from>
    <xdr:ext cx="609600" cy="9525"/>
    <xdr:sp>
      <xdr:nvSpPr>
        <xdr:cNvPr id="238" name="AutoShape 5" descr="http://localhost:8000/tepc/search/images/spacer.gif"/>
        <xdr:cNvSpPr>
          <a:spLocks noChangeAspect="1"/>
        </xdr:cNvSpPr>
      </xdr:nvSpPr>
      <xdr:spPr>
        <a:xfrm>
          <a:off x="439102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47625</xdr:rowOff>
    </xdr:from>
    <xdr:ext cx="609600" cy="9525"/>
    <xdr:sp>
      <xdr:nvSpPr>
        <xdr:cNvPr id="239" name="AutoShape 8" descr="http://localhost:8000/tepc/search/images/spacer.gif"/>
        <xdr:cNvSpPr>
          <a:spLocks noChangeAspect="1"/>
        </xdr:cNvSpPr>
      </xdr:nvSpPr>
      <xdr:spPr>
        <a:xfrm>
          <a:off x="439102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47625</xdr:rowOff>
    </xdr:from>
    <xdr:ext cx="609600" cy="9525"/>
    <xdr:sp>
      <xdr:nvSpPr>
        <xdr:cNvPr id="240" name="AutoShape 10" descr="http://localhost:8000/tepc/search/images/spacer.gif"/>
        <xdr:cNvSpPr>
          <a:spLocks noChangeAspect="1"/>
        </xdr:cNvSpPr>
      </xdr:nvSpPr>
      <xdr:spPr>
        <a:xfrm>
          <a:off x="439102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47625</xdr:rowOff>
    </xdr:from>
    <xdr:ext cx="609600" cy="9525"/>
    <xdr:sp>
      <xdr:nvSpPr>
        <xdr:cNvPr id="241" name="AutoShape 1" descr="http://localhost:8000/tepc/search/images/spacer.gif"/>
        <xdr:cNvSpPr>
          <a:spLocks noChangeAspect="1"/>
        </xdr:cNvSpPr>
      </xdr:nvSpPr>
      <xdr:spPr>
        <a:xfrm>
          <a:off x="439102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47625</xdr:rowOff>
    </xdr:from>
    <xdr:ext cx="609600" cy="9525"/>
    <xdr:sp>
      <xdr:nvSpPr>
        <xdr:cNvPr id="242" name="AutoShape 3" descr="http://localhost:8000/tepc/search/images/spacer.gif"/>
        <xdr:cNvSpPr>
          <a:spLocks noChangeAspect="1"/>
        </xdr:cNvSpPr>
      </xdr:nvSpPr>
      <xdr:spPr>
        <a:xfrm>
          <a:off x="439102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47625</xdr:rowOff>
    </xdr:from>
    <xdr:ext cx="609600" cy="9525"/>
    <xdr:sp>
      <xdr:nvSpPr>
        <xdr:cNvPr id="243" name="AutoShape 5" descr="http://localhost:8000/tepc/search/images/spacer.gif"/>
        <xdr:cNvSpPr>
          <a:spLocks noChangeAspect="1"/>
        </xdr:cNvSpPr>
      </xdr:nvSpPr>
      <xdr:spPr>
        <a:xfrm>
          <a:off x="439102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47625</xdr:rowOff>
    </xdr:from>
    <xdr:ext cx="609600" cy="9525"/>
    <xdr:sp>
      <xdr:nvSpPr>
        <xdr:cNvPr id="244" name="AutoShape 8" descr="http://localhost:8000/tepc/search/images/spacer.gif"/>
        <xdr:cNvSpPr>
          <a:spLocks noChangeAspect="1"/>
        </xdr:cNvSpPr>
      </xdr:nvSpPr>
      <xdr:spPr>
        <a:xfrm>
          <a:off x="439102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47625</xdr:rowOff>
    </xdr:from>
    <xdr:ext cx="609600" cy="9525"/>
    <xdr:sp>
      <xdr:nvSpPr>
        <xdr:cNvPr id="245" name="AutoShape 10" descr="http://localhost:8000/tepc/search/images/spacer.gif"/>
        <xdr:cNvSpPr>
          <a:spLocks noChangeAspect="1"/>
        </xdr:cNvSpPr>
      </xdr:nvSpPr>
      <xdr:spPr>
        <a:xfrm>
          <a:off x="439102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47625</xdr:rowOff>
    </xdr:from>
    <xdr:ext cx="609600" cy="9525"/>
    <xdr:sp>
      <xdr:nvSpPr>
        <xdr:cNvPr id="246" name="AutoShape 1" descr="http://localhost:8000/tepc/search/images/spacer.gif"/>
        <xdr:cNvSpPr>
          <a:spLocks noChangeAspect="1"/>
        </xdr:cNvSpPr>
      </xdr:nvSpPr>
      <xdr:spPr>
        <a:xfrm>
          <a:off x="439102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47625</xdr:rowOff>
    </xdr:from>
    <xdr:ext cx="609600" cy="9525"/>
    <xdr:sp>
      <xdr:nvSpPr>
        <xdr:cNvPr id="247" name="AutoShape 3" descr="http://localhost:8000/tepc/search/images/spacer.gif"/>
        <xdr:cNvSpPr>
          <a:spLocks noChangeAspect="1"/>
        </xdr:cNvSpPr>
      </xdr:nvSpPr>
      <xdr:spPr>
        <a:xfrm>
          <a:off x="439102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47625</xdr:rowOff>
    </xdr:from>
    <xdr:ext cx="609600" cy="9525"/>
    <xdr:sp>
      <xdr:nvSpPr>
        <xdr:cNvPr id="248" name="AutoShape 5" descr="http://localhost:8000/tepc/search/images/spacer.gif"/>
        <xdr:cNvSpPr>
          <a:spLocks noChangeAspect="1"/>
        </xdr:cNvSpPr>
      </xdr:nvSpPr>
      <xdr:spPr>
        <a:xfrm>
          <a:off x="439102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47625</xdr:rowOff>
    </xdr:from>
    <xdr:ext cx="609600" cy="9525"/>
    <xdr:sp>
      <xdr:nvSpPr>
        <xdr:cNvPr id="249" name="AutoShape 8" descr="http://localhost:8000/tepc/search/images/spacer.gif"/>
        <xdr:cNvSpPr>
          <a:spLocks noChangeAspect="1"/>
        </xdr:cNvSpPr>
      </xdr:nvSpPr>
      <xdr:spPr>
        <a:xfrm>
          <a:off x="439102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47625</xdr:rowOff>
    </xdr:from>
    <xdr:ext cx="609600" cy="9525"/>
    <xdr:sp>
      <xdr:nvSpPr>
        <xdr:cNvPr id="250" name="AutoShape 10" descr="http://localhost:8000/tepc/search/images/spacer.gif"/>
        <xdr:cNvSpPr>
          <a:spLocks noChangeAspect="1"/>
        </xdr:cNvSpPr>
      </xdr:nvSpPr>
      <xdr:spPr>
        <a:xfrm>
          <a:off x="439102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47625</xdr:rowOff>
    </xdr:from>
    <xdr:ext cx="609600" cy="9525"/>
    <xdr:sp>
      <xdr:nvSpPr>
        <xdr:cNvPr id="251" name="AutoShape 1" descr="http://localhost:8000/tepc/search/images/spacer.gif"/>
        <xdr:cNvSpPr>
          <a:spLocks noChangeAspect="1"/>
        </xdr:cNvSpPr>
      </xdr:nvSpPr>
      <xdr:spPr>
        <a:xfrm>
          <a:off x="439102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47625</xdr:rowOff>
    </xdr:from>
    <xdr:ext cx="609600" cy="9525"/>
    <xdr:sp>
      <xdr:nvSpPr>
        <xdr:cNvPr id="252" name="AutoShape 3" descr="http://localhost:8000/tepc/search/images/spacer.gif"/>
        <xdr:cNvSpPr>
          <a:spLocks noChangeAspect="1"/>
        </xdr:cNvSpPr>
      </xdr:nvSpPr>
      <xdr:spPr>
        <a:xfrm>
          <a:off x="439102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47625</xdr:rowOff>
    </xdr:from>
    <xdr:ext cx="609600" cy="9525"/>
    <xdr:sp>
      <xdr:nvSpPr>
        <xdr:cNvPr id="253" name="AutoShape 5" descr="http://localhost:8000/tepc/search/images/spacer.gif"/>
        <xdr:cNvSpPr>
          <a:spLocks noChangeAspect="1"/>
        </xdr:cNvSpPr>
      </xdr:nvSpPr>
      <xdr:spPr>
        <a:xfrm>
          <a:off x="439102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47625</xdr:rowOff>
    </xdr:from>
    <xdr:ext cx="609600" cy="9525"/>
    <xdr:sp>
      <xdr:nvSpPr>
        <xdr:cNvPr id="254" name="AutoShape 8" descr="http://localhost:8000/tepc/search/images/spacer.gif"/>
        <xdr:cNvSpPr>
          <a:spLocks noChangeAspect="1"/>
        </xdr:cNvSpPr>
      </xdr:nvSpPr>
      <xdr:spPr>
        <a:xfrm>
          <a:off x="439102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47625</xdr:rowOff>
    </xdr:from>
    <xdr:ext cx="609600" cy="9525"/>
    <xdr:sp>
      <xdr:nvSpPr>
        <xdr:cNvPr id="255" name="AutoShape 10" descr="http://localhost:8000/tepc/search/images/spacer.gif"/>
        <xdr:cNvSpPr>
          <a:spLocks noChangeAspect="1"/>
        </xdr:cNvSpPr>
      </xdr:nvSpPr>
      <xdr:spPr>
        <a:xfrm>
          <a:off x="439102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09600" cy="9525"/>
    <xdr:sp>
      <xdr:nvSpPr>
        <xdr:cNvPr id="256" name="AutoShape 1" descr="http://localhost:8000/tepc/search/images/spacer.gif"/>
        <xdr:cNvSpPr>
          <a:spLocks noChangeAspect="1"/>
        </xdr:cNvSpPr>
      </xdr:nvSpPr>
      <xdr:spPr>
        <a:xfrm>
          <a:off x="5867400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09600" cy="9525"/>
    <xdr:sp>
      <xdr:nvSpPr>
        <xdr:cNvPr id="257" name="AutoShape 3" descr="http://localhost:8000/tepc/search/images/spacer.gif"/>
        <xdr:cNvSpPr>
          <a:spLocks noChangeAspect="1"/>
        </xdr:cNvSpPr>
      </xdr:nvSpPr>
      <xdr:spPr>
        <a:xfrm>
          <a:off x="5867400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09600" cy="9525"/>
    <xdr:sp>
      <xdr:nvSpPr>
        <xdr:cNvPr id="258" name="AutoShape 5" descr="http://localhost:8000/tepc/search/images/spacer.gif"/>
        <xdr:cNvSpPr>
          <a:spLocks noChangeAspect="1"/>
        </xdr:cNvSpPr>
      </xdr:nvSpPr>
      <xdr:spPr>
        <a:xfrm>
          <a:off x="5867400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09600" cy="9525"/>
    <xdr:sp>
      <xdr:nvSpPr>
        <xdr:cNvPr id="259" name="AutoShape 8" descr="http://localhost:8000/tepc/search/images/spacer.gif"/>
        <xdr:cNvSpPr>
          <a:spLocks noChangeAspect="1"/>
        </xdr:cNvSpPr>
      </xdr:nvSpPr>
      <xdr:spPr>
        <a:xfrm>
          <a:off x="5867400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09600" cy="9525"/>
    <xdr:sp>
      <xdr:nvSpPr>
        <xdr:cNvPr id="260" name="AutoShape 10" descr="http://localhost:8000/tepc/search/images/spacer.gif"/>
        <xdr:cNvSpPr>
          <a:spLocks noChangeAspect="1"/>
        </xdr:cNvSpPr>
      </xdr:nvSpPr>
      <xdr:spPr>
        <a:xfrm>
          <a:off x="5867400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09600" cy="9525"/>
    <xdr:sp>
      <xdr:nvSpPr>
        <xdr:cNvPr id="261" name="AutoShape 1" descr="http://localhost:8000/tepc/search/images/spacer.gif"/>
        <xdr:cNvSpPr>
          <a:spLocks noChangeAspect="1"/>
        </xdr:cNvSpPr>
      </xdr:nvSpPr>
      <xdr:spPr>
        <a:xfrm>
          <a:off x="5867400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09600" cy="9525"/>
    <xdr:sp>
      <xdr:nvSpPr>
        <xdr:cNvPr id="262" name="AutoShape 3" descr="http://localhost:8000/tepc/search/images/spacer.gif"/>
        <xdr:cNvSpPr>
          <a:spLocks noChangeAspect="1"/>
        </xdr:cNvSpPr>
      </xdr:nvSpPr>
      <xdr:spPr>
        <a:xfrm>
          <a:off x="5867400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09600" cy="9525"/>
    <xdr:sp>
      <xdr:nvSpPr>
        <xdr:cNvPr id="263" name="AutoShape 5" descr="http://localhost:8000/tepc/search/images/spacer.gif"/>
        <xdr:cNvSpPr>
          <a:spLocks noChangeAspect="1"/>
        </xdr:cNvSpPr>
      </xdr:nvSpPr>
      <xdr:spPr>
        <a:xfrm>
          <a:off x="5867400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09600" cy="9525"/>
    <xdr:sp>
      <xdr:nvSpPr>
        <xdr:cNvPr id="264" name="AutoShape 8" descr="http://localhost:8000/tepc/search/images/spacer.gif"/>
        <xdr:cNvSpPr>
          <a:spLocks noChangeAspect="1"/>
        </xdr:cNvSpPr>
      </xdr:nvSpPr>
      <xdr:spPr>
        <a:xfrm>
          <a:off x="5867400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09600" cy="9525"/>
    <xdr:sp>
      <xdr:nvSpPr>
        <xdr:cNvPr id="265" name="AutoShape 10" descr="http://localhost:8000/tepc/search/images/spacer.gif"/>
        <xdr:cNvSpPr>
          <a:spLocks noChangeAspect="1"/>
        </xdr:cNvSpPr>
      </xdr:nvSpPr>
      <xdr:spPr>
        <a:xfrm>
          <a:off x="5867400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09600" cy="9525"/>
    <xdr:sp>
      <xdr:nvSpPr>
        <xdr:cNvPr id="266" name="AutoShape 1" descr="http://localhost:8000/tepc/search/images/spacer.gif"/>
        <xdr:cNvSpPr>
          <a:spLocks noChangeAspect="1"/>
        </xdr:cNvSpPr>
      </xdr:nvSpPr>
      <xdr:spPr>
        <a:xfrm>
          <a:off x="5867400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09600" cy="9525"/>
    <xdr:sp>
      <xdr:nvSpPr>
        <xdr:cNvPr id="267" name="AutoShape 3" descr="http://localhost:8000/tepc/search/images/spacer.gif"/>
        <xdr:cNvSpPr>
          <a:spLocks noChangeAspect="1"/>
        </xdr:cNvSpPr>
      </xdr:nvSpPr>
      <xdr:spPr>
        <a:xfrm>
          <a:off x="5867400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09600" cy="9525"/>
    <xdr:sp>
      <xdr:nvSpPr>
        <xdr:cNvPr id="268" name="AutoShape 5" descr="http://localhost:8000/tepc/search/images/spacer.gif"/>
        <xdr:cNvSpPr>
          <a:spLocks noChangeAspect="1"/>
        </xdr:cNvSpPr>
      </xdr:nvSpPr>
      <xdr:spPr>
        <a:xfrm>
          <a:off x="5867400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09600" cy="9525"/>
    <xdr:sp>
      <xdr:nvSpPr>
        <xdr:cNvPr id="269" name="AutoShape 8" descr="http://localhost:8000/tepc/search/images/spacer.gif"/>
        <xdr:cNvSpPr>
          <a:spLocks noChangeAspect="1"/>
        </xdr:cNvSpPr>
      </xdr:nvSpPr>
      <xdr:spPr>
        <a:xfrm>
          <a:off x="5867400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09600" cy="9525"/>
    <xdr:sp>
      <xdr:nvSpPr>
        <xdr:cNvPr id="270" name="AutoShape 10" descr="http://localhost:8000/tepc/search/images/spacer.gif"/>
        <xdr:cNvSpPr>
          <a:spLocks noChangeAspect="1"/>
        </xdr:cNvSpPr>
      </xdr:nvSpPr>
      <xdr:spPr>
        <a:xfrm>
          <a:off x="5867400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09600" cy="9525"/>
    <xdr:sp>
      <xdr:nvSpPr>
        <xdr:cNvPr id="271" name="AutoShape 1" descr="http://localhost:8000/tepc/search/images/spacer.gif"/>
        <xdr:cNvSpPr>
          <a:spLocks noChangeAspect="1"/>
        </xdr:cNvSpPr>
      </xdr:nvSpPr>
      <xdr:spPr>
        <a:xfrm>
          <a:off x="5867400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09600" cy="9525"/>
    <xdr:sp>
      <xdr:nvSpPr>
        <xdr:cNvPr id="272" name="AutoShape 3" descr="http://localhost:8000/tepc/search/images/spacer.gif"/>
        <xdr:cNvSpPr>
          <a:spLocks noChangeAspect="1"/>
        </xdr:cNvSpPr>
      </xdr:nvSpPr>
      <xdr:spPr>
        <a:xfrm>
          <a:off x="5867400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09600" cy="9525"/>
    <xdr:sp>
      <xdr:nvSpPr>
        <xdr:cNvPr id="273" name="AutoShape 5" descr="http://localhost:8000/tepc/search/images/spacer.gif"/>
        <xdr:cNvSpPr>
          <a:spLocks noChangeAspect="1"/>
        </xdr:cNvSpPr>
      </xdr:nvSpPr>
      <xdr:spPr>
        <a:xfrm>
          <a:off x="5867400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09600" cy="9525"/>
    <xdr:sp>
      <xdr:nvSpPr>
        <xdr:cNvPr id="274" name="AutoShape 8" descr="http://localhost:8000/tepc/search/images/spacer.gif"/>
        <xdr:cNvSpPr>
          <a:spLocks noChangeAspect="1"/>
        </xdr:cNvSpPr>
      </xdr:nvSpPr>
      <xdr:spPr>
        <a:xfrm>
          <a:off x="5867400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09600" cy="9525"/>
    <xdr:sp>
      <xdr:nvSpPr>
        <xdr:cNvPr id="275" name="AutoShape 10" descr="http://localhost:8000/tepc/search/images/spacer.gif"/>
        <xdr:cNvSpPr>
          <a:spLocks noChangeAspect="1"/>
        </xdr:cNvSpPr>
      </xdr:nvSpPr>
      <xdr:spPr>
        <a:xfrm>
          <a:off x="5867400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09600" cy="9525"/>
    <xdr:sp>
      <xdr:nvSpPr>
        <xdr:cNvPr id="276" name="AutoShape 1" descr="http://localhost:8000/tepc/search/images/spacer.gif"/>
        <xdr:cNvSpPr>
          <a:spLocks noChangeAspect="1"/>
        </xdr:cNvSpPr>
      </xdr:nvSpPr>
      <xdr:spPr>
        <a:xfrm>
          <a:off x="5867400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09600" cy="9525"/>
    <xdr:sp>
      <xdr:nvSpPr>
        <xdr:cNvPr id="277" name="AutoShape 3" descr="http://localhost:8000/tepc/search/images/spacer.gif"/>
        <xdr:cNvSpPr>
          <a:spLocks noChangeAspect="1"/>
        </xdr:cNvSpPr>
      </xdr:nvSpPr>
      <xdr:spPr>
        <a:xfrm>
          <a:off x="5867400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09600" cy="9525"/>
    <xdr:sp>
      <xdr:nvSpPr>
        <xdr:cNvPr id="278" name="AutoShape 5" descr="http://localhost:8000/tepc/search/images/spacer.gif"/>
        <xdr:cNvSpPr>
          <a:spLocks noChangeAspect="1"/>
        </xdr:cNvSpPr>
      </xdr:nvSpPr>
      <xdr:spPr>
        <a:xfrm>
          <a:off x="5867400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09600" cy="9525"/>
    <xdr:sp>
      <xdr:nvSpPr>
        <xdr:cNvPr id="279" name="AutoShape 8" descr="http://localhost:8000/tepc/search/images/spacer.gif"/>
        <xdr:cNvSpPr>
          <a:spLocks noChangeAspect="1"/>
        </xdr:cNvSpPr>
      </xdr:nvSpPr>
      <xdr:spPr>
        <a:xfrm>
          <a:off x="5867400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09600" cy="9525"/>
    <xdr:sp>
      <xdr:nvSpPr>
        <xdr:cNvPr id="280" name="AutoShape 10" descr="http://localhost:8000/tepc/search/images/spacer.gif"/>
        <xdr:cNvSpPr>
          <a:spLocks noChangeAspect="1"/>
        </xdr:cNvSpPr>
      </xdr:nvSpPr>
      <xdr:spPr>
        <a:xfrm>
          <a:off x="5867400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81050" cy="9525"/>
    <xdr:sp>
      <xdr:nvSpPr>
        <xdr:cNvPr id="281" name="AutoShape 1" descr="http://localhost:8000/tepc/search/images/spacer.gif"/>
        <xdr:cNvSpPr>
          <a:spLocks noChangeAspect="1"/>
        </xdr:cNvSpPr>
      </xdr:nvSpPr>
      <xdr:spPr>
        <a:xfrm>
          <a:off x="5095875" y="1038225"/>
          <a:ext cx="7810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81050" cy="9525"/>
    <xdr:sp>
      <xdr:nvSpPr>
        <xdr:cNvPr id="282" name="AutoShape 3" descr="http://localhost:8000/tepc/search/images/spacer.gif"/>
        <xdr:cNvSpPr>
          <a:spLocks noChangeAspect="1"/>
        </xdr:cNvSpPr>
      </xdr:nvSpPr>
      <xdr:spPr>
        <a:xfrm>
          <a:off x="5095875" y="1038225"/>
          <a:ext cx="7810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81050" cy="9525"/>
    <xdr:sp>
      <xdr:nvSpPr>
        <xdr:cNvPr id="283" name="AutoShape 5" descr="http://localhost:8000/tepc/search/images/spacer.gif"/>
        <xdr:cNvSpPr>
          <a:spLocks noChangeAspect="1"/>
        </xdr:cNvSpPr>
      </xdr:nvSpPr>
      <xdr:spPr>
        <a:xfrm>
          <a:off x="5095875" y="1038225"/>
          <a:ext cx="7810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81050" cy="9525"/>
    <xdr:sp>
      <xdr:nvSpPr>
        <xdr:cNvPr id="284" name="AutoShape 8" descr="http://localhost:8000/tepc/search/images/spacer.gif"/>
        <xdr:cNvSpPr>
          <a:spLocks noChangeAspect="1"/>
        </xdr:cNvSpPr>
      </xdr:nvSpPr>
      <xdr:spPr>
        <a:xfrm>
          <a:off x="5095875" y="1038225"/>
          <a:ext cx="7810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81050" cy="9525"/>
    <xdr:sp>
      <xdr:nvSpPr>
        <xdr:cNvPr id="285" name="AutoShape 10" descr="http://localhost:8000/tepc/search/images/spacer.gif"/>
        <xdr:cNvSpPr>
          <a:spLocks noChangeAspect="1"/>
        </xdr:cNvSpPr>
      </xdr:nvSpPr>
      <xdr:spPr>
        <a:xfrm>
          <a:off x="5095875" y="1038225"/>
          <a:ext cx="7810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09600" cy="9525"/>
    <xdr:sp>
      <xdr:nvSpPr>
        <xdr:cNvPr id="286" name="AutoShape 1" descr="http://localhost:8000/tepc/search/images/spacer.gif"/>
        <xdr:cNvSpPr>
          <a:spLocks noChangeAspect="1"/>
        </xdr:cNvSpPr>
      </xdr:nvSpPr>
      <xdr:spPr>
        <a:xfrm>
          <a:off x="5867400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09600" cy="9525"/>
    <xdr:sp>
      <xdr:nvSpPr>
        <xdr:cNvPr id="287" name="AutoShape 3" descr="http://localhost:8000/tepc/search/images/spacer.gif"/>
        <xdr:cNvSpPr>
          <a:spLocks noChangeAspect="1"/>
        </xdr:cNvSpPr>
      </xdr:nvSpPr>
      <xdr:spPr>
        <a:xfrm>
          <a:off x="5867400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09600" cy="9525"/>
    <xdr:sp>
      <xdr:nvSpPr>
        <xdr:cNvPr id="288" name="AutoShape 5" descr="http://localhost:8000/tepc/search/images/spacer.gif"/>
        <xdr:cNvSpPr>
          <a:spLocks noChangeAspect="1"/>
        </xdr:cNvSpPr>
      </xdr:nvSpPr>
      <xdr:spPr>
        <a:xfrm>
          <a:off x="5867400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09600" cy="9525"/>
    <xdr:sp>
      <xdr:nvSpPr>
        <xdr:cNvPr id="289" name="AutoShape 8" descr="http://localhost:8000/tepc/search/images/spacer.gif"/>
        <xdr:cNvSpPr>
          <a:spLocks noChangeAspect="1"/>
        </xdr:cNvSpPr>
      </xdr:nvSpPr>
      <xdr:spPr>
        <a:xfrm>
          <a:off x="5867400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09600" cy="9525"/>
    <xdr:sp>
      <xdr:nvSpPr>
        <xdr:cNvPr id="290" name="AutoShape 10" descr="http://localhost:8000/tepc/search/images/spacer.gif"/>
        <xdr:cNvSpPr>
          <a:spLocks noChangeAspect="1"/>
        </xdr:cNvSpPr>
      </xdr:nvSpPr>
      <xdr:spPr>
        <a:xfrm>
          <a:off x="5867400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09600" cy="9525"/>
    <xdr:sp>
      <xdr:nvSpPr>
        <xdr:cNvPr id="291" name="AutoShape 1" descr="http://localhost:8000/tepc/search/images/spacer.gif"/>
        <xdr:cNvSpPr>
          <a:spLocks noChangeAspect="1"/>
        </xdr:cNvSpPr>
      </xdr:nvSpPr>
      <xdr:spPr>
        <a:xfrm>
          <a:off x="5867400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09600" cy="9525"/>
    <xdr:sp>
      <xdr:nvSpPr>
        <xdr:cNvPr id="292" name="AutoShape 3" descr="http://localhost:8000/tepc/search/images/spacer.gif"/>
        <xdr:cNvSpPr>
          <a:spLocks noChangeAspect="1"/>
        </xdr:cNvSpPr>
      </xdr:nvSpPr>
      <xdr:spPr>
        <a:xfrm>
          <a:off x="5867400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09600" cy="9525"/>
    <xdr:sp>
      <xdr:nvSpPr>
        <xdr:cNvPr id="293" name="AutoShape 5" descr="http://localhost:8000/tepc/search/images/spacer.gif"/>
        <xdr:cNvSpPr>
          <a:spLocks noChangeAspect="1"/>
        </xdr:cNvSpPr>
      </xdr:nvSpPr>
      <xdr:spPr>
        <a:xfrm>
          <a:off x="5867400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09600" cy="9525"/>
    <xdr:sp>
      <xdr:nvSpPr>
        <xdr:cNvPr id="294" name="AutoShape 8" descr="http://localhost:8000/tepc/search/images/spacer.gif"/>
        <xdr:cNvSpPr>
          <a:spLocks noChangeAspect="1"/>
        </xdr:cNvSpPr>
      </xdr:nvSpPr>
      <xdr:spPr>
        <a:xfrm>
          <a:off x="5867400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09600" cy="9525"/>
    <xdr:sp>
      <xdr:nvSpPr>
        <xdr:cNvPr id="295" name="AutoShape 10" descr="http://localhost:8000/tepc/search/images/spacer.gif"/>
        <xdr:cNvSpPr>
          <a:spLocks noChangeAspect="1"/>
        </xdr:cNvSpPr>
      </xdr:nvSpPr>
      <xdr:spPr>
        <a:xfrm>
          <a:off x="5867400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09600" cy="9525"/>
    <xdr:sp>
      <xdr:nvSpPr>
        <xdr:cNvPr id="296" name="AutoShape 1" descr="http://localhost:8000/tepc/search/images/spacer.gif"/>
        <xdr:cNvSpPr>
          <a:spLocks noChangeAspect="1"/>
        </xdr:cNvSpPr>
      </xdr:nvSpPr>
      <xdr:spPr>
        <a:xfrm>
          <a:off x="5867400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09600" cy="9525"/>
    <xdr:sp>
      <xdr:nvSpPr>
        <xdr:cNvPr id="297" name="AutoShape 3" descr="http://localhost:8000/tepc/search/images/spacer.gif"/>
        <xdr:cNvSpPr>
          <a:spLocks noChangeAspect="1"/>
        </xdr:cNvSpPr>
      </xdr:nvSpPr>
      <xdr:spPr>
        <a:xfrm>
          <a:off x="5867400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09600" cy="9525"/>
    <xdr:sp>
      <xdr:nvSpPr>
        <xdr:cNvPr id="298" name="AutoShape 5" descr="http://localhost:8000/tepc/search/images/spacer.gif"/>
        <xdr:cNvSpPr>
          <a:spLocks noChangeAspect="1"/>
        </xdr:cNvSpPr>
      </xdr:nvSpPr>
      <xdr:spPr>
        <a:xfrm>
          <a:off x="5867400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09600" cy="9525"/>
    <xdr:sp>
      <xdr:nvSpPr>
        <xdr:cNvPr id="299" name="AutoShape 8" descr="http://localhost:8000/tepc/search/images/spacer.gif"/>
        <xdr:cNvSpPr>
          <a:spLocks noChangeAspect="1"/>
        </xdr:cNvSpPr>
      </xdr:nvSpPr>
      <xdr:spPr>
        <a:xfrm>
          <a:off x="5867400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09600" cy="9525"/>
    <xdr:sp>
      <xdr:nvSpPr>
        <xdr:cNvPr id="300" name="AutoShape 10" descr="http://localhost:8000/tepc/search/images/spacer.gif"/>
        <xdr:cNvSpPr>
          <a:spLocks noChangeAspect="1"/>
        </xdr:cNvSpPr>
      </xdr:nvSpPr>
      <xdr:spPr>
        <a:xfrm>
          <a:off x="5867400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81050" cy="9525"/>
    <xdr:sp>
      <xdr:nvSpPr>
        <xdr:cNvPr id="301" name="AutoShape 1" descr="http://localhost:8000/tepc/search/images/spacer.gif"/>
        <xdr:cNvSpPr>
          <a:spLocks noChangeAspect="1"/>
        </xdr:cNvSpPr>
      </xdr:nvSpPr>
      <xdr:spPr>
        <a:xfrm>
          <a:off x="5095875" y="1038225"/>
          <a:ext cx="7810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81050" cy="9525"/>
    <xdr:sp>
      <xdr:nvSpPr>
        <xdr:cNvPr id="302" name="AutoShape 3" descr="http://localhost:8000/tepc/search/images/spacer.gif"/>
        <xdr:cNvSpPr>
          <a:spLocks noChangeAspect="1"/>
        </xdr:cNvSpPr>
      </xdr:nvSpPr>
      <xdr:spPr>
        <a:xfrm>
          <a:off x="5095875" y="1038225"/>
          <a:ext cx="7810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81050" cy="9525"/>
    <xdr:sp>
      <xdr:nvSpPr>
        <xdr:cNvPr id="303" name="AutoShape 5" descr="http://localhost:8000/tepc/search/images/spacer.gif"/>
        <xdr:cNvSpPr>
          <a:spLocks noChangeAspect="1"/>
        </xdr:cNvSpPr>
      </xdr:nvSpPr>
      <xdr:spPr>
        <a:xfrm>
          <a:off x="5095875" y="1038225"/>
          <a:ext cx="7810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81050" cy="9525"/>
    <xdr:sp>
      <xdr:nvSpPr>
        <xdr:cNvPr id="304" name="AutoShape 8" descr="http://localhost:8000/tepc/search/images/spacer.gif"/>
        <xdr:cNvSpPr>
          <a:spLocks noChangeAspect="1"/>
        </xdr:cNvSpPr>
      </xdr:nvSpPr>
      <xdr:spPr>
        <a:xfrm>
          <a:off x="5095875" y="1038225"/>
          <a:ext cx="7810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81050" cy="9525"/>
    <xdr:sp>
      <xdr:nvSpPr>
        <xdr:cNvPr id="305" name="AutoShape 10" descr="http://localhost:8000/tepc/search/images/spacer.gif"/>
        <xdr:cNvSpPr>
          <a:spLocks noChangeAspect="1"/>
        </xdr:cNvSpPr>
      </xdr:nvSpPr>
      <xdr:spPr>
        <a:xfrm>
          <a:off x="5095875" y="1038225"/>
          <a:ext cx="7810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47625</xdr:rowOff>
    </xdr:from>
    <xdr:ext cx="609600" cy="9525"/>
    <xdr:sp>
      <xdr:nvSpPr>
        <xdr:cNvPr id="306" name="AutoShape 1" descr="http://localhost:8000/tepc/search/images/spacer.gif"/>
        <xdr:cNvSpPr>
          <a:spLocks noChangeAspect="1"/>
        </xdr:cNvSpPr>
      </xdr:nvSpPr>
      <xdr:spPr>
        <a:xfrm>
          <a:off x="5867400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47625</xdr:rowOff>
    </xdr:from>
    <xdr:ext cx="609600" cy="9525"/>
    <xdr:sp>
      <xdr:nvSpPr>
        <xdr:cNvPr id="307" name="AutoShape 3" descr="http://localhost:8000/tepc/search/images/spacer.gif"/>
        <xdr:cNvSpPr>
          <a:spLocks noChangeAspect="1"/>
        </xdr:cNvSpPr>
      </xdr:nvSpPr>
      <xdr:spPr>
        <a:xfrm>
          <a:off x="5867400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47625</xdr:rowOff>
    </xdr:from>
    <xdr:ext cx="609600" cy="9525"/>
    <xdr:sp>
      <xdr:nvSpPr>
        <xdr:cNvPr id="308" name="AutoShape 5" descr="http://localhost:8000/tepc/search/images/spacer.gif"/>
        <xdr:cNvSpPr>
          <a:spLocks noChangeAspect="1"/>
        </xdr:cNvSpPr>
      </xdr:nvSpPr>
      <xdr:spPr>
        <a:xfrm>
          <a:off x="5867400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47625</xdr:rowOff>
    </xdr:from>
    <xdr:ext cx="609600" cy="9525"/>
    <xdr:sp>
      <xdr:nvSpPr>
        <xdr:cNvPr id="309" name="AutoShape 8" descr="http://localhost:8000/tepc/search/images/spacer.gif"/>
        <xdr:cNvSpPr>
          <a:spLocks noChangeAspect="1"/>
        </xdr:cNvSpPr>
      </xdr:nvSpPr>
      <xdr:spPr>
        <a:xfrm>
          <a:off x="5867400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47625</xdr:rowOff>
    </xdr:from>
    <xdr:ext cx="609600" cy="9525"/>
    <xdr:sp>
      <xdr:nvSpPr>
        <xdr:cNvPr id="310" name="AutoShape 10" descr="http://localhost:8000/tepc/search/images/spacer.gif"/>
        <xdr:cNvSpPr>
          <a:spLocks noChangeAspect="1"/>
        </xdr:cNvSpPr>
      </xdr:nvSpPr>
      <xdr:spPr>
        <a:xfrm>
          <a:off x="5867400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47625</xdr:rowOff>
    </xdr:from>
    <xdr:ext cx="609600" cy="9525"/>
    <xdr:sp>
      <xdr:nvSpPr>
        <xdr:cNvPr id="311" name="AutoShape 1" descr="http://localhost:8000/tepc/search/images/spacer.gif"/>
        <xdr:cNvSpPr>
          <a:spLocks noChangeAspect="1"/>
        </xdr:cNvSpPr>
      </xdr:nvSpPr>
      <xdr:spPr>
        <a:xfrm>
          <a:off x="5867400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47625</xdr:rowOff>
    </xdr:from>
    <xdr:ext cx="609600" cy="9525"/>
    <xdr:sp>
      <xdr:nvSpPr>
        <xdr:cNvPr id="312" name="AutoShape 3" descr="http://localhost:8000/tepc/search/images/spacer.gif"/>
        <xdr:cNvSpPr>
          <a:spLocks noChangeAspect="1"/>
        </xdr:cNvSpPr>
      </xdr:nvSpPr>
      <xdr:spPr>
        <a:xfrm>
          <a:off x="5867400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47625</xdr:rowOff>
    </xdr:from>
    <xdr:ext cx="609600" cy="9525"/>
    <xdr:sp>
      <xdr:nvSpPr>
        <xdr:cNvPr id="313" name="AutoShape 5" descr="http://localhost:8000/tepc/search/images/spacer.gif"/>
        <xdr:cNvSpPr>
          <a:spLocks noChangeAspect="1"/>
        </xdr:cNvSpPr>
      </xdr:nvSpPr>
      <xdr:spPr>
        <a:xfrm>
          <a:off x="5867400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47625</xdr:rowOff>
    </xdr:from>
    <xdr:ext cx="609600" cy="9525"/>
    <xdr:sp>
      <xdr:nvSpPr>
        <xdr:cNvPr id="314" name="AutoShape 8" descr="http://localhost:8000/tepc/search/images/spacer.gif"/>
        <xdr:cNvSpPr>
          <a:spLocks noChangeAspect="1"/>
        </xdr:cNvSpPr>
      </xdr:nvSpPr>
      <xdr:spPr>
        <a:xfrm>
          <a:off x="5867400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47625</xdr:rowOff>
    </xdr:from>
    <xdr:ext cx="609600" cy="9525"/>
    <xdr:sp>
      <xdr:nvSpPr>
        <xdr:cNvPr id="315" name="AutoShape 10" descr="http://localhost:8000/tepc/search/images/spacer.gif"/>
        <xdr:cNvSpPr>
          <a:spLocks noChangeAspect="1"/>
        </xdr:cNvSpPr>
      </xdr:nvSpPr>
      <xdr:spPr>
        <a:xfrm>
          <a:off x="5867400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47625</xdr:rowOff>
    </xdr:from>
    <xdr:ext cx="609600" cy="9525"/>
    <xdr:sp>
      <xdr:nvSpPr>
        <xdr:cNvPr id="316" name="AutoShape 1" descr="http://localhost:8000/tepc/search/images/spacer.gif"/>
        <xdr:cNvSpPr>
          <a:spLocks noChangeAspect="1"/>
        </xdr:cNvSpPr>
      </xdr:nvSpPr>
      <xdr:spPr>
        <a:xfrm>
          <a:off x="5867400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47625</xdr:rowOff>
    </xdr:from>
    <xdr:ext cx="609600" cy="9525"/>
    <xdr:sp>
      <xdr:nvSpPr>
        <xdr:cNvPr id="317" name="AutoShape 3" descr="http://localhost:8000/tepc/search/images/spacer.gif"/>
        <xdr:cNvSpPr>
          <a:spLocks noChangeAspect="1"/>
        </xdr:cNvSpPr>
      </xdr:nvSpPr>
      <xdr:spPr>
        <a:xfrm>
          <a:off x="5867400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47625</xdr:rowOff>
    </xdr:from>
    <xdr:ext cx="609600" cy="9525"/>
    <xdr:sp>
      <xdr:nvSpPr>
        <xdr:cNvPr id="318" name="AutoShape 5" descr="http://localhost:8000/tepc/search/images/spacer.gif"/>
        <xdr:cNvSpPr>
          <a:spLocks noChangeAspect="1"/>
        </xdr:cNvSpPr>
      </xdr:nvSpPr>
      <xdr:spPr>
        <a:xfrm>
          <a:off x="5867400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47625</xdr:rowOff>
    </xdr:from>
    <xdr:ext cx="609600" cy="9525"/>
    <xdr:sp>
      <xdr:nvSpPr>
        <xdr:cNvPr id="319" name="AutoShape 8" descr="http://localhost:8000/tepc/search/images/spacer.gif"/>
        <xdr:cNvSpPr>
          <a:spLocks noChangeAspect="1"/>
        </xdr:cNvSpPr>
      </xdr:nvSpPr>
      <xdr:spPr>
        <a:xfrm>
          <a:off x="5867400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47625</xdr:rowOff>
    </xdr:from>
    <xdr:ext cx="609600" cy="9525"/>
    <xdr:sp>
      <xdr:nvSpPr>
        <xdr:cNvPr id="320" name="AutoShape 10" descr="http://localhost:8000/tepc/search/images/spacer.gif"/>
        <xdr:cNvSpPr>
          <a:spLocks noChangeAspect="1"/>
        </xdr:cNvSpPr>
      </xdr:nvSpPr>
      <xdr:spPr>
        <a:xfrm>
          <a:off x="5867400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47625</xdr:rowOff>
    </xdr:from>
    <xdr:ext cx="609600" cy="9525"/>
    <xdr:sp>
      <xdr:nvSpPr>
        <xdr:cNvPr id="321" name="AutoShape 1" descr="http://localhost:8000/tepc/search/images/spacer.gif"/>
        <xdr:cNvSpPr>
          <a:spLocks noChangeAspect="1"/>
        </xdr:cNvSpPr>
      </xdr:nvSpPr>
      <xdr:spPr>
        <a:xfrm>
          <a:off x="5867400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47625</xdr:rowOff>
    </xdr:from>
    <xdr:ext cx="609600" cy="9525"/>
    <xdr:sp>
      <xdr:nvSpPr>
        <xdr:cNvPr id="322" name="AutoShape 3" descr="http://localhost:8000/tepc/search/images/spacer.gif"/>
        <xdr:cNvSpPr>
          <a:spLocks noChangeAspect="1"/>
        </xdr:cNvSpPr>
      </xdr:nvSpPr>
      <xdr:spPr>
        <a:xfrm>
          <a:off x="5867400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47625</xdr:rowOff>
    </xdr:from>
    <xdr:ext cx="609600" cy="9525"/>
    <xdr:sp>
      <xdr:nvSpPr>
        <xdr:cNvPr id="323" name="AutoShape 5" descr="http://localhost:8000/tepc/search/images/spacer.gif"/>
        <xdr:cNvSpPr>
          <a:spLocks noChangeAspect="1"/>
        </xdr:cNvSpPr>
      </xdr:nvSpPr>
      <xdr:spPr>
        <a:xfrm>
          <a:off x="5867400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47625</xdr:rowOff>
    </xdr:from>
    <xdr:ext cx="609600" cy="9525"/>
    <xdr:sp>
      <xdr:nvSpPr>
        <xdr:cNvPr id="324" name="AutoShape 8" descr="http://localhost:8000/tepc/search/images/spacer.gif"/>
        <xdr:cNvSpPr>
          <a:spLocks noChangeAspect="1"/>
        </xdr:cNvSpPr>
      </xdr:nvSpPr>
      <xdr:spPr>
        <a:xfrm>
          <a:off x="5867400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47625</xdr:rowOff>
    </xdr:from>
    <xdr:ext cx="609600" cy="9525"/>
    <xdr:sp>
      <xdr:nvSpPr>
        <xdr:cNvPr id="325" name="AutoShape 10" descr="http://localhost:8000/tepc/search/images/spacer.gif"/>
        <xdr:cNvSpPr>
          <a:spLocks noChangeAspect="1"/>
        </xdr:cNvSpPr>
      </xdr:nvSpPr>
      <xdr:spPr>
        <a:xfrm>
          <a:off x="5867400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47625</xdr:rowOff>
    </xdr:from>
    <xdr:ext cx="609600" cy="9525"/>
    <xdr:sp>
      <xdr:nvSpPr>
        <xdr:cNvPr id="326" name="AutoShape 1" descr="http://localhost:8000/tepc/search/images/spacer.gif"/>
        <xdr:cNvSpPr>
          <a:spLocks noChangeAspect="1"/>
        </xdr:cNvSpPr>
      </xdr:nvSpPr>
      <xdr:spPr>
        <a:xfrm>
          <a:off x="5867400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47625</xdr:rowOff>
    </xdr:from>
    <xdr:ext cx="609600" cy="9525"/>
    <xdr:sp>
      <xdr:nvSpPr>
        <xdr:cNvPr id="327" name="AutoShape 3" descr="http://localhost:8000/tepc/search/images/spacer.gif"/>
        <xdr:cNvSpPr>
          <a:spLocks noChangeAspect="1"/>
        </xdr:cNvSpPr>
      </xdr:nvSpPr>
      <xdr:spPr>
        <a:xfrm>
          <a:off x="5867400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47625</xdr:rowOff>
    </xdr:from>
    <xdr:ext cx="609600" cy="9525"/>
    <xdr:sp>
      <xdr:nvSpPr>
        <xdr:cNvPr id="328" name="AutoShape 5" descr="http://localhost:8000/tepc/search/images/spacer.gif"/>
        <xdr:cNvSpPr>
          <a:spLocks noChangeAspect="1"/>
        </xdr:cNvSpPr>
      </xdr:nvSpPr>
      <xdr:spPr>
        <a:xfrm>
          <a:off x="5867400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47625</xdr:rowOff>
    </xdr:from>
    <xdr:ext cx="609600" cy="9525"/>
    <xdr:sp>
      <xdr:nvSpPr>
        <xdr:cNvPr id="329" name="AutoShape 8" descr="http://localhost:8000/tepc/search/images/spacer.gif"/>
        <xdr:cNvSpPr>
          <a:spLocks noChangeAspect="1"/>
        </xdr:cNvSpPr>
      </xdr:nvSpPr>
      <xdr:spPr>
        <a:xfrm>
          <a:off x="5867400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47625</xdr:rowOff>
    </xdr:from>
    <xdr:ext cx="609600" cy="9525"/>
    <xdr:sp>
      <xdr:nvSpPr>
        <xdr:cNvPr id="330" name="AutoShape 10" descr="http://localhost:8000/tepc/search/images/spacer.gif"/>
        <xdr:cNvSpPr>
          <a:spLocks noChangeAspect="1"/>
        </xdr:cNvSpPr>
      </xdr:nvSpPr>
      <xdr:spPr>
        <a:xfrm>
          <a:off x="5867400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47625</xdr:rowOff>
    </xdr:from>
    <xdr:ext cx="609600" cy="9525"/>
    <xdr:sp>
      <xdr:nvSpPr>
        <xdr:cNvPr id="331" name="AutoShape 1" descr="http://localhost:8000/tepc/search/images/spacer.gif"/>
        <xdr:cNvSpPr>
          <a:spLocks noChangeAspect="1"/>
        </xdr:cNvSpPr>
      </xdr:nvSpPr>
      <xdr:spPr>
        <a:xfrm>
          <a:off x="6572250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47625</xdr:rowOff>
    </xdr:from>
    <xdr:ext cx="609600" cy="9525"/>
    <xdr:sp>
      <xdr:nvSpPr>
        <xdr:cNvPr id="332" name="AutoShape 3" descr="http://localhost:8000/tepc/search/images/spacer.gif"/>
        <xdr:cNvSpPr>
          <a:spLocks noChangeAspect="1"/>
        </xdr:cNvSpPr>
      </xdr:nvSpPr>
      <xdr:spPr>
        <a:xfrm>
          <a:off x="6572250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47625</xdr:rowOff>
    </xdr:from>
    <xdr:ext cx="609600" cy="9525"/>
    <xdr:sp>
      <xdr:nvSpPr>
        <xdr:cNvPr id="333" name="AutoShape 5" descr="http://localhost:8000/tepc/search/images/spacer.gif"/>
        <xdr:cNvSpPr>
          <a:spLocks noChangeAspect="1"/>
        </xdr:cNvSpPr>
      </xdr:nvSpPr>
      <xdr:spPr>
        <a:xfrm>
          <a:off x="6572250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47625</xdr:rowOff>
    </xdr:from>
    <xdr:ext cx="609600" cy="9525"/>
    <xdr:sp>
      <xdr:nvSpPr>
        <xdr:cNvPr id="334" name="AutoShape 8" descr="http://localhost:8000/tepc/search/images/spacer.gif"/>
        <xdr:cNvSpPr>
          <a:spLocks noChangeAspect="1"/>
        </xdr:cNvSpPr>
      </xdr:nvSpPr>
      <xdr:spPr>
        <a:xfrm>
          <a:off x="6572250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47625</xdr:rowOff>
    </xdr:from>
    <xdr:ext cx="609600" cy="9525"/>
    <xdr:sp>
      <xdr:nvSpPr>
        <xdr:cNvPr id="335" name="AutoShape 10" descr="http://localhost:8000/tepc/search/images/spacer.gif"/>
        <xdr:cNvSpPr>
          <a:spLocks noChangeAspect="1"/>
        </xdr:cNvSpPr>
      </xdr:nvSpPr>
      <xdr:spPr>
        <a:xfrm>
          <a:off x="6572250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47625</xdr:rowOff>
    </xdr:from>
    <xdr:ext cx="609600" cy="9525"/>
    <xdr:sp>
      <xdr:nvSpPr>
        <xdr:cNvPr id="336" name="AutoShape 1" descr="http://localhost:8000/tepc/search/images/spacer.gif"/>
        <xdr:cNvSpPr>
          <a:spLocks noChangeAspect="1"/>
        </xdr:cNvSpPr>
      </xdr:nvSpPr>
      <xdr:spPr>
        <a:xfrm>
          <a:off x="5867400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47625</xdr:rowOff>
    </xdr:from>
    <xdr:ext cx="609600" cy="9525"/>
    <xdr:sp>
      <xdr:nvSpPr>
        <xdr:cNvPr id="337" name="AutoShape 3" descr="http://localhost:8000/tepc/search/images/spacer.gif"/>
        <xdr:cNvSpPr>
          <a:spLocks noChangeAspect="1"/>
        </xdr:cNvSpPr>
      </xdr:nvSpPr>
      <xdr:spPr>
        <a:xfrm>
          <a:off x="5867400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47625</xdr:rowOff>
    </xdr:from>
    <xdr:ext cx="609600" cy="9525"/>
    <xdr:sp>
      <xdr:nvSpPr>
        <xdr:cNvPr id="338" name="AutoShape 5" descr="http://localhost:8000/tepc/search/images/spacer.gif"/>
        <xdr:cNvSpPr>
          <a:spLocks noChangeAspect="1"/>
        </xdr:cNvSpPr>
      </xdr:nvSpPr>
      <xdr:spPr>
        <a:xfrm>
          <a:off x="5867400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47625</xdr:rowOff>
    </xdr:from>
    <xdr:ext cx="609600" cy="9525"/>
    <xdr:sp>
      <xdr:nvSpPr>
        <xdr:cNvPr id="339" name="AutoShape 8" descr="http://localhost:8000/tepc/search/images/spacer.gif"/>
        <xdr:cNvSpPr>
          <a:spLocks noChangeAspect="1"/>
        </xdr:cNvSpPr>
      </xdr:nvSpPr>
      <xdr:spPr>
        <a:xfrm>
          <a:off x="5867400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47625</xdr:rowOff>
    </xdr:from>
    <xdr:ext cx="609600" cy="9525"/>
    <xdr:sp>
      <xdr:nvSpPr>
        <xdr:cNvPr id="340" name="AutoShape 10" descr="http://localhost:8000/tepc/search/images/spacer.gif"/>
        <xdr:cNvSpPr>
          <a:spLocks noChangeAspect="1"/>
        </xdr:cNvSpPr>
      </xdr:nvSpPr>
      <xdr:spPr>
        <a:xfrm>
          <a:off x="5867400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47625</xdr:rowOff>
    </xdr:from>
    <xdr:ext cx="609600" cy="9525"/>
    <xdr:sp>
      <xdr:nvSpPr>
        <xdr:cNvPr id="341" name="AutoShape 1" descr="http://localhost:8000/tepc/search/images/spacer.gif"/>
        <xdr:cNvSpPr>
          <a:spLocks noChangeAspect="1"/>
        </xdr:cNvSpPr>
      </xdr:nvSpPr>
      <xdr:spPr>
        <a:xfrm>
          <a:off x="5867400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47625</xdr:rowOff>
    </xdr:from>
    <xdr:ext cx="609600" cy="9525"/>
    <xdr:sp>
      <xdr:nvSpPr>
        <xdr:cNvPr id="342" name="AutoShape 3" descr="http://localhost:8000/tepc/search/images/spacer.gif"/>
        <xdr:cNvSpPr>
          <a:spLocks noChangeAspect="1"/>
        </xdr:cNvSpPr>
      </xdr:nvSpPr>
      <xdr:spPr>
        <a:xfrm>
          <a:off x="5867400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47625</xdr:rowOff>
    </xdr:from>
    <xdr:ext cx="609600" cy="9525"/>
    <xdr:sp>
      <xdr:nvSpPr>
        <xdr:cNvPr id="343" name="AutoShape 5" descr="http://localhost:8000/tepc/search/images/spacer.gif"/>
        <xdr:cNvSpPr>
          <a:spLocks noChangeAspect="1"/>
        </xdr:cNvSpPr>
      </xdr:nvSpPr>
      <xdr:spPr>
        <a:xfrm>
          <a:off x="5867400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47625</xdr:rowOff>
    </xdr:from>
    <xdr:ext cx="609600" cy="9525"/>
    <xdr:sp>
      <xdr:nvSpPr>
        <xdr:cNvPr id="344" name="AutoShape 8" descr="http://localhost:8000/tepc/search/images/spacer.gif"/>
        <xdr:cNvSpPr>
          <a:spLocks noChangeAspect="1"/>
        </xdr:cNvSpPr>
      </xdr:nvSpPr>
      <xdr:spPr>
        <a:xfrm>
          <a:off x="5867400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47625</xdr:rowOff>
    </xdr:from>
    <xdr:ext cx="609600" cy="9525"/>
    <xdr:sp>
      <xdr:nvSpPr>
        <xdr:cNvPr id="345" name="AutoShape 10" descr="http://localhost:8000/tepc/search/images/spacer.gif"/>
        <xdr:cNvSpPr>
          <a:spLocks noChangeAspect="1"/>
        </xdr:cNvSpPr>
      </xdr:nvSpPr>
      <xdr:spPr>
        <a:xfrm>
          <a:off x="5867400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47625</xdr:rowOff>
    </xdr:from>
    <xdr:ext cx="609600" cy="9525"/>
    <xdr:sp>
      <xdr:nvSpPr>
        <xdr:cNvPr id="346" name="AutoShape 1" descr="http://localhost:8000/tepc/search/images/spacer.gif"/>
        <xdr:cNvSpPr>
          <a:spLocks noChangeAspect="1"/>
        </xdr:cNvSpPr>
      </xdr:nvSpPr>
      <xdr:spPr>
        <a:xfrm>
          <a:off x="5867400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47625</xdr:rowOff>
    </xdr:from>
    <xdr:ext cx="609600" cy="9525"/>
    <xdr:sp>
      <xdr:nvSpPr>
        <xdr:cNvPr id="347" name="AutoShape 3" descr="http://localhost:8000/tepc/search/images/spacer.gif"/>
        <xdr:cNvSpPr>
          <a:spLocks noChangeAspect="1"/>
        </xdr:cNvSpPr>
      </xdr:nvSpPr>
      <xdr:spPr>
        <a:xfrm>
          <a:off x="5867400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47625</xdr:rowOff>
    </xdr:from>
    <xdr:ext cx="609600" cy="9525"/>
    <xdr:sp>
      <xdr:nvSpPr>
        <xdr:cNvPr id="348" name="AutoShape 5" descr="http://localhost:8000/tepc/search/images/spacer.gif"/>
        <xdr:cNvSpPr>
          <a:spLocks noChangeAspect="1"/>
        </xdr:cNvSpPr>
      </xdr:nvSpPr>
      <xdr:spPr>
        <a:xfrm>
          <a:off x="5867400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47625</xdr:rowOff>
    </xdr:from>
    <xdr:ext cx="609600" cy="9525"/>
    <xdr:sp>
      <xdr:nvSpPr>
        <xdr:cNvPr id="349" name="AutoShape 8" descr="http://localhost:8000/tepc/search/images/spacer.gif"/>
        <xdr:cNvSpPr>
          <a:spLocks noChangeAspect="1"/>
        </xdr:cNvSpPr>
      </xdr:nvSpPr>
      <xdr:spPr>
        <a:xfrm>
          <a:off x="5867400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47625</xdr:rowOff>
    </xdr:from>
    <xdr:ext cx="609600" cy="9525"/>
    <xdr:sp>
      <xdr:nvSpPr>
        <xdr:cNvPr id="350" name="AutoShape 10" descr="http://localhost:8000/tepc/search/images/spacer.gif"/>
        <xdr:cNvSpPr>
          <a:spLocks noChangeAspect="1"/>
        </xdr:cNvSpPr>
      </xdr:nvSpPr>
      <xdr:spPr>
        <a:xfrm>
          <a:off x="5867400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47625</xdr:rowOff>
    </xdr:from>
    <xdr:ext cx="609600" cy="9525"/>
    <xdr:sp>
      <xdr:nvSpPr>
        <xdr:cNvPr id="351" name="AutoShape 1" descr="http://localhost:8000/tepc/search/images/spacer.gif"/>
        <xdr:cNvSpPr>
          <a:spLocks noChangeAspect="1"/>
        </xdr:cNvSpPr>
      </xdr:nvSpPr>
      <xdr:spPr>
        <a:xfrm>
          <a:off x="5867400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47625</xdr:rowOff>
    </xdr:from>
    <xdr:ext cx="609600" cy="9525"/>
    <xdr:sp>
      <xdr:nvSpPr>
        <xdr:cNvPr id="352" name="AutoShape 3" descr="http://localhost:8000/tepc/search/images/spacer.gif"/>
        <xdr:cNvSpPr>
          <a:spLocks noChangeAspect="1"/>
        </xdr:cNvSpPr>
      </xdr:nvSpPr>
      <xdr:spPr>
        <a:xfrm>
          <a:off x="5867400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47625</xdr:rowOff>
    </xdr:from>
    <xdr:ext cx="609600" cy="9525"/>
    <xdr:sp>
      <xdr:nvSpPr>
        <xdr:cNvPr id="353" name="AutoShape 5" descr="http://localhost:8000/tepc/search/images/spacer.gif"/>
        <xdr:cNvSpPr>
          <a:spLocks noChangeAspect="1"/>
        </xdr:cNvSpPr>
      </xdr:nvSpPr>
      <xdr:spPr>
        <a:xfrm>
          <a:off x="5867400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47625</xdr:rowOff>
    </xdr:from>
    <xdr:ext cx="609600" cy="9525"/>
    <xdr:sp>
      <xdr:nvSpPr>
        <xdr:cNvPr id="354" name="AutoShape 8" descr="http://localhost:8000/tepc/search/images/spacer.gif"/>
        <xdr:cNvSpPr>
          <a:spLocks noChangeAspect="1"/>
        </xdr:cNvSpPr>
      </xdr:nvSpPr>
      <xdr:spPr>
        <a:xfrm>
          <a:off x="5867400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47625</xdr:rowOff>
    </xdr:from>
    <xdr:ext cx="609600" cy="9525"/>
    <xdr:sp>
      <xdr:nvSpPr>
        <xdr:cNvPr id="355" name="AutoShape 10" descr="http://localhost:8000/tepc/search/images/spacer.gif"/>
        <xdr:cNvSpPr>
          <a:spLocks noChangeAspect="1"/>
        </xdr:cNvSpPr>
      </xdr:nvSpPr>
      <xdr:spPr>
        <a:xfrm>
          <a:off x="5867400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14375" cy="9525"/>
    <xdr:sp>
      <xdr:nvSpPr>
        <xdr:cNvPr id="356" name="AutoShape 1" descr="http://localhost:8000/tepc/search/images/spacer.gif"/>
        <xdr:cNvSpPr>
          <a:spLocks noChangeAspect="1"/>
        </xdr:cNvSpPr>
      </xdr:nvSpPr>
      <xdr:spPr>
        <a:xfrm>
          <a:off x="6572250" y="1038225"/>
          <a:ext cx="7143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14375" cy="9525"/>
    <xdr:sp>
      <xdr:nvSpPr>
        <xdr:cNvPr id="357" name="AutoShape 3" descr="http://localhost:8000/tepc/search/images/spacer.gif"/>
        <xdr:cNvSpPr>
          <a:spLocks noChangeAspect="1"/>
        </xdr:cNvSpPr>
      </xdr:nvSpPr>
      <xdr:spPr>
        <a:xfrm>
          <a:off x="6572250" y="1038225"/>
          <a:ext cx="7143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14375" cy="9525"/>
    <xdr:sp>
      <xdr:nvSpPr>
        <xdr:cNvPr id="358" name="AutoShape 5" descr="http://localhost:8000/tepc/search/images/spacer.gif"/>
        <xdr:cNvSpPr>
          <a:spLocks noChangeAspect="1"/>
        </xdr:cNvSpPr>
      </xdr:nvSpPr>
      <xdr:spPr>
        <a:xfrm>
          <a:off x="6572250" y="1038225"/>
          <a:ext cx="7143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14375" cy="9525"/>
    <xdr:sp>
      <xdr:nvSpPr>
        <xdr:cNvPr id="359" name="AutoShape 8" descr="http://localhost:8000/tepc/search/images/spacer.gif"/>
        <xdr:cNvSpPr>
          <a:spLocks noChangeAspect="1"/>
        </xdr:cNvSpPr>
      </xdr:nvSpPr>
      <xdr:spPr>
        <a:xfrm>
          <a:off x="6572250" y="1038225"/>
          <a:ext cx="7143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14375" cy="9525"/>
    <xdr:sp>
      <xdr:nvSpPr>
        <xdr:cNvPr id="360" name="AutoShape 10" descr="http://localhost:8000/tepc/search/images/spacer.gif"/>
        <xdr:cNvSpPr>
          <a:spLocks noChangeAspect="1"/>
        </xdr:cNvSpPr>
      </xdr:nvSpPr>
      <xdr:spPr>
        <a:xfrm>
          <a:off x="6572250" y="1038225"/>
          <a:ext cx="7143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14375" cy="9525"/>
    <xdr:sp>
      <xdr:nvSpPr>
        <xdr:cNvPr id="361" name="AutoShape 1" descr="http://localhost:8000/tepc/search/images/spacer.gif"/>
        <xdr:cNvSpPr>
          <a:spLocks noChangeAspect="1"/>
        </xdr:cNvSpPr>
      </xdr:nvSpPr>
      <xdr:spPr>
        <a:xfrm>
          <a:off x="6572250" y="1038225"/>
          <a:ext cx="7143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14375" cy="9525"/>
    <xdr:sp>
      <xdr:nvSpPr>
        <xdr:cNvPr id="362" name="AutoShape 3" descr="http://localhost:8000/tepc/search/images/spacer.gif"/>
        <xdr:cNvSpPr>
          <a:spLocks noChangeAspect="1"/>
        </xdr:cNvSpPr>
      </xdr:nvSpPr>
      <xdr:spPr>
        <a:xfrm>
          <a:off x="6572250" y="1038225"/>
          <a:ext cx="7143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14375" cy="9525"/>
    <xdr:sp>
      <xdr:nvSpPr>
        <xdr:cNvPr id="363" name="AutoShape 5" descr="http://localhost:8000/tepc/search/images/spacer.gif"/>
        <xdr:cNvSpPr>
          <a:spLocks noChangeAspect="1"/>
        </xdr:cNvSpPr>
      </xdr:nvSpPr>
      <xdr:spPr>
        <a:xfrm>
          <a:off x="6572250" y="1038225"/>
          <a:ext cx="7143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14375" cy="9525"/>
    <xdr:sp>
      <xdr:nvSpPr>
        <xdr:cNvPr id="364" name="AutoShape 8" descr="http://localhost:8000/tepc/search/images/spacer.gif"/>
        <xdr:cNvSpPr>
          <a:spLocks noChangeAspect="1"/>
        </xdr:cNvSpPr>
      </xdr:nvSpPr>
      <xdr:spPr>
        <a:xfrm>
          <a:off x="6572250" y="1038225"/>
          <a:ext cx="7143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14375" cy="9525"/>
    <xdr:sp>
      <xdr:nvSpPr>
        <xdr:cNvPr id="365" name="AutoShape 10" descr="http://localhost:8000/tepc/search/images/spacer.gif"/>
        <xdr:cNvSpPr>
          <a:spLocks noChangeAspect="1"/>
        </xdr:cNvSpPr>
      </xdr:nvSpPr>
      <xdr:spPr>
        <a:xfrm>
          <a:off x="6572250" y="1038225"/>
          <a:ext cx="7143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40.00390625" style="8" customWidth="1"/>
    <col min="2" max="2" width="16.421875" style="8" customWidth="1"/>
    <col min="3" max="3" width="17.00390625" style="8" customWidth="1"/>
    <col min="4" max="4" width="12.140625" style="8" bestFit="1" customWidth="1"/>
    <col min="5" max="5" width="14.28125" style="8" customWidth="1"/>
    <col min="6" max="6" width="11.28125" style="8" customWidth="1"/>
    <col min="7" max="7" width="11.00390625" style="8" customWidth="1"/>
    <col min="8" max="16384" width="9.140625" style="8" customWidth="1"/>
  </cols>
  <sheetData>
    <row r="1" spans="1:7" ht="18.75">
      <c r="A1" s="239" t="s">
        <v>83</v>
      </c>
      <c r="B1" s="239"/>
      <c r="C1" s="239"/>
      <c r="D1" s="239"/>
      <c r="E1" s="239"/>
      <c r="F1" s="239"/>
      <c r="G1" s="239"/>
    </row>
    <row r="2" spans="1:7" ht="15.75">
      <c r="A2" s="9"/>
      <c r="B2" s="9"/>
      <c r="C2" s="10"/>
      <c r="D2" s="9"/>
      <c r="E2" s="9"/>
      <c r="F2" s="11" t="s">
        <v>84</v>
      </c>
      <c r="G2" s="9"/>
    </row>
    <row r="3" spans="1:7" ht="15.75">
      <c r="A3" s="12"/>
      <c r="B3" s="13" t="s">
        <v>85</v>
      </c>
      <c r="C3" s="14" t="s">
        <v>86</v>
      </c>
      <c r="D3" s="15" t="s">
        <v>87</v>
      </c>
      <c r="E3" s="15" t="s">
        <v>88</v>
      </c>
      <c r="F3" s="240" t="s">
        <v>89</v>
      </c>
      <c r="G3" s="241"/>
    </row>
    <row r="4" spans="1:7" ht="15.75">
      <c r="A4" s="6"/>
      <c r="B4" s="16"/>
      <c r="C4" s="16"/>
      <c r="D4" s="16"/>
      <c r="E4" s="16"/>
      <c r="F4" s="7"/>
      <c r="G4" s="16"/>
    </row>
    <row r="5" spans="1:8" ht="15.75">
      <c r="A5" s="57" t="s">
        <v>126</v>
      </c>
      <c r="B5" s="232">
        <v>24.794034926</v>
      </c>
      <c r="C5" s="20">
        <v>303.103964886</v>
      </c>
      <c r="D5" s="217">
        <f>B5+C5</f>
        <v>327.897999812</v>
      </c>
      <c r="E5" s="214">
        <f>C5-B5</f>
        <v>278.30992996000003</v>
      </c>
      <c r="F5" s="21" t="s">
        <v>90</v>
      </c>
      <c r="G5" s="22">
        <f>C5/B5</f>
        <v>12.224874482537464</v>
      </c>
      <c r="H5" s="61"/>
    </row>
    <row r="6" spans="1:8" ht="15.75">
      <c r="A6" s="58" t="s">
        <v>91</v>
      </c>
      <c r="B6" s="210">
        <f>B5*100/D5</f>
        <v>7.56150843866557</v>
      </c>
      <c r="C6" s="212">
        <f>C5/D5*100</f>
        <v>92.43849156133443</v>
      </c>
      <c r="D6" s="213"/>
      <c r="E6" s="215"/>
      <c r="F6" s="19"/>
      <c r="G6" s="18"/>
      <c r="H6" s="61"/>
    </row>
    <row r="7" spans="1:8" ht="15.75">
      <c r="A7" s="6"/>
      <c r="B7" s="218"/>
      <c r="C7" s="219"/>
      <c r="D7" s="220"/>
      <c r="E7" s="221"/>
      <c r="F7" s="7"/>
      <c r="G7" s="222"/>
      <c r="H7" s="61"/>
    </row>
    <row r="8" spans="1:8" ht="15.75">
      <c r="A8" s="57" t="s">
        <v>127</v>
      </c>
      <c r="B8" s="223">
        <v>26.46</v>
      </c>
      <c r="C8" s="224">
        <v>350.406872981</v>
      </c>
      <c r="D8" s="225">
        <f>+B8+C8</f>
        <v>376.866872981</v>
      </c>
      <c r="E8" s="214">
        <f>C8-B8</f>
        <v>323.946872981</v>
      </c>
      <c r="F8" s="21" t="s">
        <v>90</v>
      </c>
      <c r="G8" s="22">
        <f>C8/B8</f>
        <v>13.242890135336356</v>
      </c>
      <c r="H8" s="61"/>
    </row>
    <row r="9" spans="1:10" ht="15.75">
      <c r="A9" s="58" t="s">
        <v>91</v>
      </c>
      <c r="B9" s="210">
        <f>B8*100/D8</f>
        <v>7.021046925855433</v>
      </c>
      <c r="C9" s="212">
        <f>C8/D8*100</f>
        <v>92.97895307414457</v>
      </c>
      <c r="D9" s="19"/>
      <c r="E9" s="3"/>
      <c r="F9" s="19"/>
      <c r="G9" s="23"/>
      <c r="H9" s="61"/>
      <c r="I9" s="25"/>
      <c r="J9" s="25"/>
    </row>
    <row r="10" spans="1:8" ht="15.75">
      <c r="A10" s="6"/>
      <c r="B10" s="211"/>
      <c r="C10" s="6"/>
      <c r="D10" s="7"/>
      <c r="E10" s="6"/>
      <c r="F10" s="7"/>
      <c r="G10" s="16"/>
      <c r="H10" s="61"/>
    </row>
    <row r="11" spans="1:8" ht="15.75">
      <c r="A11" s="57" t="s">
        <v>128</v>
      </c>
      <c r="B11" s="226">
        <v>29.28</v>
      </c>
      <c r="C11" s="227">
        <v>483.75</v>
      </c>
      <c r="D11" s="225">
        <f>+B11+C11</f>
        <v>513.03</v>
      </c>
      <c r="E11" s="216">
        <f>C11-B11</f>
        <v>454.47</v>
      </c>
      <c r="F11" s="17" t="s">
        <v>90</v>
      </c>
      <c r="G11" s="18">
        <f>C11/B11</f>
        <v>16.52151639344262</v>
      </c>
      <c r="H11" s="61"/>
    </row>
    <row r="12" spans="1:10" ht="15.75">
      <c r="A12" s="58" t="s">
        <v>91</v>
      </c>
      <c r="B12" s="210">
        <f>B11*100/D11</f>
        <v>5.70726858078475</v>
      </c>
      <c r="C12" s="212">
        <f>C11/D11*100</f>
        <v>94.29273141921526</v>
      </c>
      <c r="D12" s="19"/>
      <c r="E12" s="3"/>
      <c r="F12" s="19"/>
      <c r="G12" s="23"/>
      <c r="I12" s="25"/>
      <c r="J12" s="25"/>
    </row>
    <row r="13" spans="1:7" ht="15.75">
      <c r="A13" s="6"/>
      <c r="B13" s="211"/>
      <c r="C13" s="6"/>
      <c r="D13" s="7"/>
      <c r="E13" s="6"/>
      <c r="F13" s="7"/>
      <c r="G13" s="16"/>
    </row>
    <row r="14" spans="1:7" ht="47.25">
      <c r="A14" s="59" t="s">
        <v>129</v>
      </c>
      <c r="B14" s="228">
        <f>B8/B5*100-100</f>
        <v>6.719217259200548</v>
      </c>
      <c r="C14" s="229">
        <f>C8/C5*100-100</f>
        <v>15.606166060147373</v>
      </c>
      <c r="D14" s="229">
        <f>D8/D5*100-100</f>
        <v>14.934178676623901</v>
      </c>
      <c r="E14" s="229">
        <f>E8/E5*100-100</f>
        <v>16.397885274003386</v>
      </c>
      <c r="F14" s="19"/>
      <c r="G14" s="23"/>
    </row>
    <row r="15" spans="1:7" ht="15.75">
      <c r="A15" s="60"/>
      <c r="B15" s="230"/>
      <c r="C15" s="231"/>
      <c r="D15" s="231"/>
      <c r="E15" s="231"/>
      <c r="F15" s="7"/>
      <c r="G15" s="16"/>
    </row>
    <row r="16" spans="1:7" ht="47.25">
      <c r="A16" s="59" t="s">
        <v>137</v>
      </c>
      <c r="B16" s="228">
        <f>B11/B8*100-100</f>
        <v>10.657596371882079</v>
      </c>
      <c r="C16" s="229">
        <f>C11/C8*100-100</f>
        <v>38.05379896935705</v>
      </c>
      <c r="D16" s="229">
        <f>D11/D8*100-100</f>
        <v>36.130298729085894</v>
      </c>
      <c r="E16" s="229">
        <f>E11/E8*100-100</f>
        <v>40.291522439438836</v>
      </c>
      <c r="F16" s="19"/>
      <c r="G16" s="23"/>
    </row>
    <row r="17" spans="1:7" ht="15.75">
      <c r="A17" s="6"/>
      <c r="B17" s="6"/>
      <c r="C17" s="16"/>
      <c r="D17" s="16"/>
      <c r="E17" s="16"/>
      <c r="F17" s="7"/>
      <c r="G17" s="16"/>
    </row>
  </sheetData>
  <sheetProtection/>
  <mergeCells count="2">
    <mergeCell ref="A1:G1"/>
    <mergeCell ref="F3:G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H5" sqref="H5:I5"/>
    </sheetView>
  </sheetViews>
  <sheetFormatPr defaultColWidth="9.140625" defaultRowHeight="15"/>
  <cols>
    <col min="1" max="1" width="4.00390625" style="32" customWidth="1"/>
    <col min="2" max="2" width="34.140625" style="32" customWidth="1"/>
    <col min="3" max="3" width="7.421875" style="32" bestFit="1" customWidth="1"/>
    <col min="4" max="4" width="12.00390625" style="32" customWidth="1"/>
    <col min="5" max="5" width="12.7109375" style="32" bestFit="1" customWidth="1"/>
    <col min="6" max="6" width="10.7109375" style="32" customWidth="1"/>
    <col min="7" max="7" width="15.7109375" style="160" bestFit="1" customWidth="1"/>
    <col min="8" max="8" width="11.57421875" style="32" bestFit="1" customWidth="1"/>
    <col min="9" max="9" width="15.7109375" style="32" bestFit="1" customWidth="1"/>
    <col min="10" max="10" width="10.421875" style="32" bestFit="1" customWidth="1"/>
    <col min="11" max="16384" width="9.140625" style="32" customWidth="1"/>
  </cols>
  <sheetData>
    <row r="1" spans="1:10" ht="18.75">
      <c r="A1" s="242" t="s">
        <v>94</v>
      </c>
      <c r="B1" s="242"/>
      <c r="C1" s="242"/>
      <c r="D1" s="242"/>
      <c r="E1" s="242"/>
      <c r="F1" s="242"/>
      <c r="G1" s="242"/>
      <c r="H1" s="242"/>
      <c r="I1" s="242"/>
      <c r="J1" s="242"/>
    </row>
    <row r="2" spans="1:10" ht="18.75">
      <c r="A2" s="242" t="s">
        <v>138</v>
      </c>
      <c r="B2" s="242"/>
      <c r="C2" s="242"/>
      <c r="D2" s="242"/>
      <c r="E2" s="242"/>
      <c r="F2" s="242"/>
      <c r="G2" s="242"/>
      <c r="H2" s="242"/>
      <c r="I2" s="242"/>
      <c r="J2" s="242"/>
    </row>
    <row r="3" spans="1:10" ht="15.75">
      <c r="A3" s="31"/>
      <c r="B3" s="31"/>
      <c r="C3" s="31"/>
      <c r="D3" s="31"/>
      <c r="E3" s="31" t="s">
        <v>95</v>
      </c>
      <c r="F3" s="31"/>
      <c r="G3" s="159"/>
      <c r="H3" s="31"/>
      <c r="I3" s="31" t="s">
        <v>96</v>
      </c>
      <c r="J3" s="31"/>
    </row>
    <row r="4" spans="1:11" s="30" customFormat="1" ht="15">
      <c r="A4" s="62" t="s">
        <v>1</v>
      </c>
      <c r="B4" s="63" t="s">
        <v>2</v>
      </c>
      <c r="C4" s="64"/>
      <c r="D4" s="245" t="s">
        <v>140</v>
      </c>
      <c r="E4" s="246"/>
      <c r="F4" s="245" t="s">
        <v>141</v>
      </c>
      <c r="G4" s="246"/>
      <c r="H4" s="247" t="s">
        <v>142</v>
      </c>
      <c r="I4" s="248"/>
      <c r="J4" s="65" t="s">
        <v>92</v>
      </c>
      <c r="K4" s="66" t="s">
        <v>103</v>
      </c>
    </row>
    <row r="5" spans="1:11" s="30" customFormat="1" ht="15">
      <c r="A5" s="67"/>
      <c r="B5" s="68"/>
      <c r="C5" s="69" t="s">
        <v>3</v>
      </c>
      <c r="D5" s="243" t="s">
        <v>97</v>
      </c>
      <c r="E5" s="244"/>
      <c r="F5" s="249" t="s">
        <v>130</v>
      </c>
      <c r="G5" s="250"/>
      <c r="H5" s="249" t="s">
        <v>130</v>
      </c>
      <c r="I5" s="250"/>
      <c r="J5" s="70" t="s">
        <v>93</v>
      </c>
      <c r="K5" s="67" t="s">
        <v>36</v>
      </c>
    </row>
    <row r="6" spans="1:11" s="30" customFormat="1" ht="15">
      <c r="A6" s="71"/>
      <c r="B6" s="72"/>
      <c r="C6" s="73"/>
      <c r="D6" s="74" t="s">
        <v>4</v>
      </c>
      <c r="E6" s="75" t="s">
        <v>5</v>
      </c>
      <c r="F6" s="76" t="s">
        <v>4</v>
      </c>
      <c r="G6" s="161" t="s">
        <v>5</v>
      </c>
      <c r="H6" s="76" t="s">
        <v>4</v>
      </c>
      <c r="I6" s="77" t="s">
        <v>5</v>
      </c>
      <c r="J6" s="78"/>
      <c r="K6" s="79" t="s">
        <v>102</v>
      </c>
    </row>
    <row r="7" spans="1:11" s="30" customFormat="1" ht="15">
      <c r="A7" s="80">
        <v>1</v>
      </c>
      <c r="B7" s="81" t="s">
        <v>6</v>
      </c>
      <c r="C7" s="82"/>
      <c r="D7" s="83"/>
      <c r="E7" s="84">
        <v>8421312.62</v>
      </c>
      <c r="F7" s="178"/>
      <c r="G7" s="163">
        <v>2465644.429</v>
      </c>
      <c r="H7" s="178"/>
      <c r="I7" s="163">
        <v>2933132.851</v>
      </c>
      <c r="J7" s="179">
        <f>+I7/G7*100-100</f>
        <v>18.9600907779554</v>
      </c>
      <c r="K7" s="180">
        <f>+I7*100/I$35</f>
        <v>10.016990055452078</v>
      </c>
    </row>
    <row r="8" spans="1:11" s="30" customFormat="1" ht="15">
      <c r="A8" s="80">
        <v>2</v>
      </c>
      <c r="B8" s="81" t="s">
        <v>7</v>
      </c>
      <c r="C8" s="82" t="s">
        <v>8</v>
      </c>
      <c r="D8" s="85">
        <v>530418.42</v>
      </c>
      <c r="E8" s="86">
        <v>7088381.208</v>
      </c>
      <c r="F8" s="175">
        <v>222003.27</v>
      </c>
      <c r="G8" s="87">
        <v>2344271.319</v>
      </c>
      <c r="H8" s="181">
        <v>151847.95</v>
      </c>
      <c r="I8" s="87">
        <v>2764944.918</v>
      </c>
      <c r="J8" s="182">
        <f aca="true" t="shared" si="0" ref="J8:J35">+I8/G8*100-100</f>
        <v>17.944748783577126</v>
      </c>
      <c r="K8" s="183">
        <f aca="true" t="shared" si="1" ref="K8:K35">+I8*100/I$35</f>
        <v>9.442608689898297</v>
      </c>
    </row>
    <row r="9" spans="1:11" s="30" customFormat="1" ht="15">
      <c r="A9" s="80">
        <v>3</v>
      </c>
      <c r="B9" s="81" t="s">
        <v>9</v>
      </c>
      <c r="C9" s="82" t="s">
        <v>10</v>
      </c>
      <c r="D9" s="83">
        <v>15048820.71</v>
      </c>
      <c r="E9" s="84">
        <v>5970995.483</v>
      </c>
      <c r="F9" s="134">
        <v>5074734</v>
      </c>
      <c r="G9" s="84">
        <v>2147508</v>
      </c>
      <c r="H9" s="181">
        <v>4931359.109999999</v>
      </c>
      <c r="I9" s="84">
        <v>2407450.275</v>
      </c>
      <c r="J9" s="182">
        <f t="shared" si="0"/>
        <v>12.10436817930362</v>
      </c>
      <c r="K9" s="183">
        <f t="shared" si="1"/>
        <v>8.221722877451205</v>
      </c>
    </row>
    <row r="10" spans="1:11" s="30" customFormat="1" ht="15">
      <c r="A10" s="80">
        <v>4</v>
      </c>
      <c r="B10" s="88" t="s">
        <v>11</v>
      </c>
      <c r="C10" s="82"/>
      <c r="D10" s="83"/>
      <c r="E10" s="84">
        <v>5599755.068</v>
      </c>
      <c r="F10" s="134"/>
      <c r="G10" s="84">
        <v>1509157.044</v>
      </c>
      <c r="H10" s="181"/>
      <c r="I10" s="84">
        <v>2218208.33</v>
      </c>
      <c r="J10" s="182">
        <f t="shared" si="0"/>
        <v>46.98326717017264</v>
      </c>
      <c r="K10" s="183">
        <f t="shared" si="1"/>
        <v>7.575439610570495</v>
      </c>
    </row>
    <row r="11" spans="1:11" s="30" customFormat="1" ht="15">
      <c r="A11" s="80">
        <v>5</v>
      </c>
      <c r="B11" s="89" t="s">
        <v>14</v>
      </c>
      <c r="C11" s="82"/>
      <c r="D11" s="83"/>
      <c r="E11" s="84">
        <v>4760892.138</v>
      </c>
      <c r="F11" s="134"/>
      <c r="G11" s="84">
        <v>1537505.765</v>
      </c>
      <c r="H11" s="181"/>
      <c r="I11" s="84">
        <v>1564292.725</v>
      </c>
      <c r="J11" s="182">
        <f t="shared" si="0"/>
        <v>1.742234768140861</v>
      </c>
      <c r="K11" s="183">
        <f t="shared" si="1"/>
        <v>5.3422417142812995</v>
      </c>
    </row>
    <row r="12" spans="1:11" s="30" customFormat="1" ht="15">
      <c r="A12" s="80">
        <v>6</v>
      </c>
      <c r="B12" s="81" t="s">
        <v>15</v>
      </c>
      <c r="C12" s="82" t="s">
        <v>13</v>
      </c>
      <c r="D12" s="83">
        <v>15684543.65</v>
      </c>
      <c r="E12" s="84">
        <v>3251686.437</v>
      </c>
      <c r="F12" s="134">
        <v>5842421.260000001</v>
      </c>
      <c r="G12" s="84">
        <v>1388763.299</v>
      </c>
      <c r="H12" s="181">
        <v>8071235.25</v>
      </c>
      <c r="I12" s="84">
        <v>1553027.233</v>
      </c>
      <c r="J12" s="182">
        <f t="shared" si="0"/>
        <v>11.828072798170908</v>
      </c>
      <c r="K12" s="183">
        <f t="shared" si="1"/>
        <v>5.303768747979994</v>
      </c>
    </row>
    <row r="13" spans="1:11" s="30" customFormat="1" ht="15">
      <c r="A13" s="80">
        <v>7</v>
      </c>
      <c r="B13" s="81" t="s">
        <v>16</v>
      </c>
      <c r="C13" s="82"/>
      <c r="D13" s="83"/>
      <c r="E13" s="84">
        <v>3204459.411</v>
      </c>
      <c r="F13" s="134"/>
      <c r="G13" s="162">
        <v>882469.151</v>
      </c>
      <c r="H13" s="181"/>
      <c r="I13" s="90">
        <v>1034641.784</v>
      </c>
      <c r="J13" s="182">
        <f t="shared" si="0"/>
        <v>17.24396063336158</v>
      </c>
      <c r="K13" s="183">
        <f t="shared" si="1"/>
        <v>3.533422107951836</v>
      </c>
    </row>
    <row r="14" spans="1:11" s="30" customFormat="1" ht="15">
      <c r="A14" s="80">
        <v>8</v>
      </c>
      <c r="B14" s="81" t="s">
        <v>17</v>
      </c>
      <c r="C14" s="82"/>
      <c r="D14" s="83"/>
      <c r="E14" s="86">
        <v>2277328.473</v>
      </c>
      <c r="F14" s="166"/>
      <c r="G14" s="87">
        <v>878953.216</v>
      </c>
      <c r="H14" s="181"/>
      <c r="I14" s="87">
        <v>929646.183</v>
      </c>
      <c r="J14" s="182">
        <f t="shared" si="0"/>
        <v>5.767424941079</v>
      </c>
      <c r="K14" s="183">
        <f t="shared" si="1"/>
        <v>3.174849910744798</v>
      </c>
    </row>
    <row r="15" spans="1:11" s="30" customFormat="1" ht="15">
      <c r="A15" s="80">
        <v>9</v>
      </c>
      <c r="B15" s="81" t="s">
        <v>12</v>
      </c>
      <c r="C15" s="82" t="s">
        <v>13</v>
      </c>
      <c r="D15" s="83">
        <v>5402011</v>
      </c>
      <c r="E15" s="84">
        <v>4849155.245</v>
      </c>
      <c r="F15" s="175">
        <v>1297147</v>
      </c>
      <c r="G15" s="87">
        <v>1203114.788</v>
      </c>
      <c r="H15" s="181">
        <v>1177217</v>
      </c>
      <c r="I15" s="84">
        <v>967396.608</v>
      </c>
      <c r="J15" s="182">
        <f t="shared" si="0"/>
        <v>-19.592326713217986</v>
      </c>
      <c r="K15" s="183">
        <f t="shared" si="1"/>
        <v>3.3037720056595123</v>
      </c>
    </row>
    <row r="16" spans="1:11" s="30" customFormat="1" ht="15">
      <c r="A16" s="80">
        <v>10</v>
      </c>
      <c r="B16" s="88" t="s">
        <v>18</v>
      </c>
      <c r="C16" s="82"/>
      <c r="D16" s="83"/>
      <c r="E16" s="86">
        <v>2108499.68</v>
      </c>
      <c r="F16" s="166"/>
      <c r="G16" s="87">
        <v>744142.929</v>
      </c>
      <c r="H16" s="181"/>
      <c r="I16" s="87">
        <v>812321.742</v>
      </c>
      <c r="J16" s="182">
        <f t="shared" si="0"/>
        <v>9.16205883883363</v>
      </c>
      <c r="K16" s="183">
        <f t="shared" si="1"/>
        <v>2.7741732900599225</v>
      </c>
    </row>
    <row r="17" spans="1:11" s="30" customFormat="1" ht="15">
      <c r="A17" s="80">
        <v>11</v>
      </c>
      <c r="B17" s="88" t="s">
        <v>101</v>
      </c>
      <c r="C17" s="91"/>
      <c r="D17" s="83"/>
      <c r="E17" s="84">
        <v>1577746.278</v>
      </c>
      <c r="F17" s="134"/>
      <c r="G17" s="162">
        <v>659275.515</v>
      </c>
      <c r="H17" s="181"/>
      <c r="I17" s="84">
        <v>687534.503</v>
      </c>
      <c r="J17" s="182">
        <f t="shared" si="0"/>
        <v>4.286370016335269</v>
      </c>
      <c r="K17" s="183">
        <f t="shared" si="1"/>
        <v>2.3480103456559007</v>
      </c>
    </row>
    <row r="18" spans="1:11" s="30" customFormat="1" ht="15">
      <c r="A18" s="80">
        <v>12</v>
      </c>
      <c r="B18" s="81" t="s">
        <v>23</v>
      </c>
      <c r="C18" s="82" t="s">
        <v>13</v>
      </c>
      <c r="D18" s="85">
        <v>10450905</v>
      </c>
      <c r="E18" s="86">
        <v>1015792.954</v>
      </c>
      <c r="F18" s="175">
        <v>3137000</v>
      </c>
      <c r="G18" s="87">
        <v>345819.99</v>
      </c>
      <c r="H18" s="175">
        <v>5694750</v>
      </c>
      <c r="I18" s="87">
        <v>534334.274</v>
      </c>
      <c r="J18" s="182">
        <f t="shared" si="0"/>
        <v>54.51225766330049</v>
      </c>
      <c r="K18" s="183">
        <f t="shared" si="1"/>
        <v>1.824813733588778</v>
      </c>
    </row>
    <row r="19" spans="1:11" s="30" customFormat="1" ht="15">
      <c r="A19" s="80">
        <v>13</v>
      </c>
      <c r="B19" s="88" t="s">
        <v>29</v>
      </c>
      <c r="C19" s="82"/>
      <c r="D19" s="83"/>
      <c r="E19" s="86">
        <v>674252.421</v>
      </c>
      <c r="F19" s="166"/>
      <c r="G19" s="87">
        <v>345790.598</v>
      </c>
      <c r="H19" s="181"/>
      <c r="I19" s="87">
        <v>398208.561</v>
      </c>
      <c r="J19" s="182">
        <f t="shared" si="0"/>
        <v>15.15887456257559</v>
      </c>
      <c r="K19" s="183">
        <f t="shared" si="1"/>
        <v>1.3599285808595252</v>
      </c>
    </row>
    <row r="20" spans="1:11" s="30" customFormat="1" ht="15">
      <c r="A20" s="80">
        <v>14</v>
      </c>
      <c r="B20" s="88" t="s">
        <v>21</v>
      </c>
      <c r="C20" s="91"/>
      <c r="D20" s="83"/>
      <c r="E20" s="86">
        <v>1194697.603</v>
      </c>
      <c r="F20" s="166"/>
      <c r="G20" s="87">
        <v>408769.239</v>
      </c>
      <c r="H20" s="181"/>
      <c r="I20" s="87">
        <v>455785.094</v>
      </c>
      <c r="J20" s="182">
        <f t="shared" si="0"/>
        <v>11.50180848123945</v>
      </c>
      <c r="K20" s="183">
        <f t="shared" si="1"/>
        <v>1.556559142032974</v>
      </c>
    </row>
    <row r="21" spans="1:11" s="30" customFormat="1" ht="15">
      <c r="A21" s="80">
        <v>15</v>
      </c>
      <c r="B21" s="81" t="s">
        <v>27</v>
      </c>
      <c r="C21" s="82"/>
      <c r="D21" s="83"/>
      <c r="E21" s="86">
        <v>802807.992</v>
      </c>
      <c r="F21" s="166"/>
      <c r="G21" s="87">
        <v>266147.588</v>
      </c>
      <c r="H21" s="181"/>
      <c r="I21" s="87">
        <v>379094.947</v>
      </c>
      <c r="J21" s="182">
        <f t="shared" si="0"/>
        <v>42.43786684251296</v>
      </c>
      <c r="K21" s="183">
        <f t="shared" si="1"/>
        <v>1.2946533645335838</v>
      </c>
    </row>
    <row r="22" spans="1:11" s="30" customFormat="1" ht="15">
      <c r="A22" s="80">
        <v>16</v>
      </c>
      <c r="B22" s="81" t="s">
        <v>26</v>
      </c>
      <c r="C22" s="82"/>
      <c r="D22" s="83"/>
      <c r="E22" s="84">
        <v>834191.96</v>
      </c>
      <c r="F22" s="134"/>
      <c r="G22" s="84">
        <v>247703.895</v>
      </c>
      <c r="H22" s="181"/>
      <c r="I22" s="84">
        <v>332683.808</v>
      </c>
      <c r="J22" s="182">
        <f t="shared" si="0"/>
        <v>34.307055607664154</v>
      </c>
      <c r="K22" s="183">
        <f t="shared" si="1"/>
        <v>1.13615392334165</v>
      </c>
    </row>
    <row r="23" spans="1:11" s="30" customFormat="1" ht="15">
      <c r="A23" s="80">
        <v>17</v>
      </c>
      <c r="B23" s="89" t="s">
        <v>19</v>
      </c>
      <c r="C23" s="82" t="s">
        <v>13</v>
      </c>
      <c r="D23" s="85">
        <v>14027520</v>
      </c>
      <c r="E23" s="86">
        <v>1597504.745</v>
      </c>
      <c r="F23" s="167">
        <v>4506669</v>
      </c>
      <c r="G23" s="87">
        <v>515662.597</v>
      </c>
      <c r="H23" s="175">
        <v>3383481</v>
      </c>
      <c r="I23" s="87">
        <v>357869.814</v>
      </c>
      <c r="J23" s="182">
        <f t="shared" si="0"/>
        <v>-30.60000549157533</v>
      </c>
      <c r="K23" s="183">
        <f t="shared" si="1"/>
        <v>1.2221670650759369</v>
      </c>
    </row>
    <row r="24" spans="1:11" s="30" customFormat="1" ht="15">
      <c r="A24" s="80">
        <v>18</v>
      </c>
      <c r="B24" s="81" t="s">
        <v>22</v>
      </c>
      <c r="C24" s="82"/>
      <c r="D24" s="83"/>
      <c r="E24" s="84">
        <v>1133712.963</v>
      </c>
      <c r="F24" s="134"/>
      <c r="G24" s="84">
        <v>244915.117</v>
      </c>
      <c r="H24" s="181"/>
      <c r="I24" s="84">
        <v>359216.97</v>
      </c>
      <c r="J24" s="182">
        <f t="shared" si="0"/>
        <v>46.66998689182586</v>
      </c>
      <c r="K24" s="183">
        <f t="shared" si="1"/>
        <v>1.2267677596031357</v>
      </c>
    </row>
    <row r="25" spans="1:11" s="30" customFormat="1" ht="15">
      <c r="A25" s="80">
        <v>19</v>
      </c>
      <c r="B25" s="81" t="s">
        <v>20</v>
      </c>
      <c r="C25" s="82"/>
      <c r="D25" s="83"/>
      <c r="E25" s="86">
        <v>1285004.884</v>
      </c>
      <c r="F25" s="166"/>
      <c r="G25" s="87">
        <v>404579.001</v>
      </c>
      <c r="H25" s="181"/>
      <c r="I25" s="87">
        <v>325533.481</v>
      </c>
      <c r="J25" s="182">
        <f t="shared" si="0"/>
        <v>-19.537721879935134</v>
      </c>
      <c r="K25" s="183">
        <f t="shared" si="1"/>
        <v>1.1117347244540812</v>
      </c>
    </row>
    <row r="26" spans="1:11" s="30" customFormat="1" ht="26.25">
      <c r="A26" s="80">
        <v>20</v>
      </c>
      <c r="B26" s="81" t="s">
        <v>108</v>
      </c>
      <c r="C26" s="82"/>
      <c r="D26" s="83"/>
      <c r="E26" s="86">
        <v>680276.349</v>
      </c>
      <c r="F26" s="166"/>
      <c r="G26" s="87">
        <v>229202.821</v>
      </c>
      <c r="H26" s="181"/>
      <c r="I26" s="87">
        <v>228318.954</v>
      </c>
      <c r="J26" s="182">
        <f t="shared" si="0"/>
        <v>-0.3856265800498164</v>
      </c>
      <c r="K26" s="183">
        <f t="shared" si="1"/>
        <v>0.7797358005483743</v>
      </c>
    </row>
    <row r="27" spans="1:11" s="30" customFormat="1" ht="15">
      <c r="A27" s="80">
        <v>21</v>
      </c>
      <c r="B27" s="81" t="s">
        <v>30</v>
      </c>
      <c r="C27" s="82"/>
      <c r="D27" s="83"/>
      <c r="E27" s="86">
        <v>577805.821</v>
      </c>
      <c r="F27" s="166"/>
      <c r="G27" s="87">
        <v>218539.643</v>
      </c>
      <c r="H27" s="181"/>
      <c r="I27" s="87">
        <v>227493.938</v>
      </c>
      <c r="J27" s="182">
        <f t="shared" si="0"/>
        <v>4.097332125686677</v>
      </c>
      <c r="K27" s="183">
        <f t="shared" si="1"/>
        <v>0.7769182748898379</v>
      </c>
    </row>
    <row r="28" spans="1:11" s="30" customFormat="1" ht="15">
      <c r="A28" s="80">
        <v>22</v>
      </c>
      <c r="B28" s="88" t="s">
        <v>33</v>
      </c>
      <c r="C28" s="82"/>
      <c r="D28" s="83"/>
      <c r="E28" s="86">
        <v>414713.44</v>
      </c>
      <c r="F28" s="166"/>
      <c r="G28" s="87">
        <v>138772.823</v>
      </c>
      <c r="H28" s="181"/>
      <c r="I28" s="87">
        <v>149835.876</v>
      </c>
      <c r="J28" s="182">
        <f t="shared" si="0"/>
        <v>7.9720602066299335</v>
      </c>
      <c r="K28" s="183">
        <f t="shared" si="1"/>
        <v>0.5117069550157757</v>
      </c>
    </row>
    <row r="29" spans="1:11" s="30" customFormat="1" ht="15">
      <c r="A29" s="80">
        <v>23</v>
      </c>
      <c r="B29" s="81" t="s">
        <v>28</v>
      </c>
      <c r="C29" s="82" t="s">
        <v>13</v>
      </c>
      <c r="D29" s="83">
        <v>23122593</v>
      </c>
      <c r="E29" s="84">
        <v>772464.527</v>
      </c>
      <c r="F29" s="134">
        <v>5743610</v>
      </c>
      <c r="G29" s="84">
        <v>180354.373</v>
      </c>
      <c r="H29" s="181">
        <v>6784086</v>
      </c>
      <c r="I29" s="84">
        <v>192763.232</v>
      </c>
      <c r="J29" s="182">
        <f t="shared" si="0"/>
        <v>6.880265110067498</v>
      </c>
      <c r="K29" s="183">
        <f t="shared" si="1"/>
        <v>0.6583088718066394</v>
      </c>
    </row>
    <row r="30" spans="1:11" s="30" customFormat="1" ht="15">
      <c r="A30" s="80">
        <v>24</v>
      </c>
      <c r="B30" s="81" t="s">
        <v>24</v>
      </c>
      <c r="C30" s="82" t="s">
        <v>25</v>
      </c>
      <c r="D30" s="83">
        <v>13426278.559999999</v>
      </c>
      <c r="E30" s="84">
        <v>837586.092</v>
      </c>
      <c r="F30" s="134">
        <v>4857943.32</v>
      </c>
      <c r="G30" s="84">
        <v>324217.82</v>
      </c>
      <c r="H30" s="181">
        <v>3271368.21</v>
      </c>
      <c r="I30" s="84">
        <v>137434.349</v>
      </c>
      <c r="J30" s="182">
        <f t="shared" si="0"/>
        <v>-57.610488837411836</v>
      </c>
      <c r="K30" s="183">
        <f t="shared" si="1"/>
        <v>0.46935429697334574</v>
      </c>
    </row>
    <row r="31" spans="1:11" s="30" customFormat="1" ht="15">
      <c r="A31" s="80">
        <v>25</v>
      </c>
      <c r="B31" s="89" t="s">
        <v>32</v>
      </c>
      <c r="C31" s="82" t="s">
        <v>13</v>
      </c>
      <c r="D31" s="83">
        <v>87976.84999999999</v>
      </c>
      <c r="E31" s="84">
        <v>422363.793</v>
      </c>
      <c r="F31" s="134"/>
      <c r="G31" s="84">
        <v>84638.108</v>
      </c>
      <c r="H31" s="181">
        <v>14351.59</v>
      </c>
      <c r="I31" s="84">
        <v>128579.72</v>
      </c>
      <c r="J31" s="182">
        <f t="shared" si="0"/>
        <v>51.91705372242018</v>
      </c>
      <c r="K31" s="183">
        <f t="shared" si="1"/>
        <v>0.4391147084025526</v>
      </c>
    </row>
    <row r="32" spans="1:11" s="30" customFormat="1" ht="15">
      <c r="A32" s="80">
        <v>26</v>
      </c>
      <c r="B32" s="88" t="s">
        <v>31</v>
      </c>
      <c r="C32" s="91"/>
      <c r="D32" s="83"/>
      <c r="E32" s="86">
        <v>491042.371</v>
      </c>
      <c r="F32" s="166"/>
      <c r="G32" s="87">
        <v>199598.155</v>
      </c>
      <c r="H32" s="181"/>
      <c r="I32" s="87">
        <v>93526.794</v>
      </c>
      <c r="J32" s="182">
        <f t="shared" si="0"/>
        <v>-53.14245565045429</v>
      </c>
      <c r="K32" s="183">
        <f t="shared" si="1"/>
        <v>0.3194048865181508</v>
      </c>
    </row>
    <row r="33" spans="1:11" s="30" customFormat="1" ht="15">
      <c r="A33" s="92">
        <v>27</v>
      </c>
      <c r="B33" s="81" t="s">
        <v>34</v>
      </c>
      <c r="C33" s="82"/>
      <c r="D33" s="83"/>
      <c r="E33" s="86">
        <v>154071.148</v>
      </c>
      <c r="F33" s="166"/>
      <c r="G33" s="87">
        <v>60145.039</v>
      </c>
      <c r="H33" s="181"/>
      <c r="I33" s="87">
        <v>59340.779</v>
      </c>
      <c r="J33" s="182">
        <f t="shared" si="0"/>
        <v>-1.3372008953223826</v>
      </c>
      <c r="K33" s="183">
        <f t="shared" si="1"/>
        <v>0.20265566659318687</v>
      </c>
    </row>
    <row r="34" spans="1:11" s="30" customFormat="1" ht="15">
      <c r="A34" s="80">
        <v>28</v>
      </c>
      <c r="B34" s="88" t="s">
        <v>35</v>
      </c>
      <c r="C34" s="91"/>
      <c r="D34" s="83"/>
      <c r="E34" s="84">
        <f>E35-SUM(E7:E33)</f>
        <v>19326877.192000017</v>
      </c>
      <c r="F34" s="168"/>
      <c r="G34" s="169">
        <v>6484893.472</v>
      </c>
      <c r="H34" s="184"/>
      <c r="I34" s="169">
        <v>7048961.202</v>
      </c>
      <c r="J34" s="185">
        <f t="shared" si="0"/>
        <v>8.698180354627112</v>
      </c>
      <c r="K34" s="186">
        <f t="shared" si="1"/>
        <v>24.073022890057132</v>
      </c>
    </row>
    <row r="35" spans="1:11" s="187" customFormat="1" ht="15">
      <c r="A35" s="93"/>
      <c r="B35" s="94" t="s">
        <v>36</v>
      </c>
      <c r="C35" s="95"/>
      <c r="D35" s="96"/>
      <c r="E35" s="97">
        <v>81325378.296</v>
      </c>
      <c r="F35" s="170"/>
      <c r="G35" s="98">
        <v>26460555.734</v>
      </c>
      <c r="H35" s="176"/>
      <c r="I35" s="98">
        <v>29281578.945</v>
      </c>
      <c r="J35" s="177">
        <f t="shared" si="0"/>
        <v>10.661239466619278</v>
      </c>
      <c r="K35" s="99">
        <f t="shared" si="1"/>
        <v>100</v>
      </c>
    </row>
  </sheetData>
  <sheetProtection/>
  <mergeCells count="8">
    <mergeCell ref="A1:J1"/>
    <mergeCell ref="A2:J2"/>
    <mergeCell ref="D5:E5"/>
    <mergeCell ref="F4:G4"/>
    <mergeCell ref="H4:I4"/>
    <mergeCell ref="F5:G5"/>
    <mergeCell ref="H5:I5"/>
    <mergeCell ref="D4:E4"/>
  </mergeCells>
  <printOptions/>
  <pageMargins left="0.07" right="0.02" top="0.4" bottom="0.4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5">
      <selection activeCell="C6" sqref="C6"/>
    </sheetView>
  </sheetViews>
  <sheetFormatPr defaultColWidth="9.140625" defaultRowHeight="15"/>
  <cols>
    <col min="1" max="1" width="4.28125" style="39" bestFit="1" customWidth="1"/>
    <col min="2" max="2" width="50.28125" style="32" customWidth="1"/>
    <col min="3" max="3" width="18.7109375" style="32" bestFit="1" customWidth="1"/>
    <col min="4" max="5" width="18.421875" style="32" bestFit="1" customWidth="1"/>
    <col min="6" max="6" width="10.7109375" style="32" bestFit="1" customWidth="1"/>
    <col min="7" max="16384" width="9.140625" style="32" customWidth="1"/>
  </cols>
  <sheetData>
    <row r="1" spans="1:7" ht="18.75">
      <c r="A1" s="242" t="s">
        <v>104</v>
      </c>
      <c r="B1" s="242"/>
      <c r="C1" s="242"/>
      <c r="D1" s="242"/>
      <c r="E1" s="242"/>
      <c r="F1" s="242"/>
      <c r="G1" s="37"/>
    </row>
    <row r="2" spans="1:7" ht="18.75">
      <c r="A2" s="242" t="s">
        <v>139</v>
      </c>
      <c r="B2" s="242"/>
      <c r="C2" s="242"/>
      <c r="D2" s="242"/>
      <c r="E2" s="242"/>
      <c r="F2" s="242"/>
      <c r="G2" s="37"/>
    </row>
    <row r="3" spans="1:7" ht="15.75">
      <c r="A3" s="31"/>
      <c r="B3" s="31"/>
      <c r="C3" s="31" t="s">
        <v>95</v>
      </c>
      <c r="D3" s="31"/>
      <c r="F3" s="31" t="s">
        <v>96</v>
      </c>
      <c r="G3" s="31"/>
    </row>
    <row r="4" spans="1:7" s="30" customFormat="1" ht="15">
      <c r="A4" s="100" t="s">
        <v>1</v>
      </c>
      <c r="B4" s="101" t="s">
        <v>2</v>
      </c>
      <c r="C4" s="238" t="s">
        <v>145</v>
      </c>
      <c r="D4" s="256" t="s">
        <v>150</v>
      </c>
      <c r="E4" s="259" t="s">
        <v>147</v>
      </c>
      <c r="F4" s="102" t="s">
        <v>92</v>
      </c>
      <c r="G4" s="262" t="s">
        <v>103</v>
      </c>
    </row>
    <row r="5" spans="1:7" s="30" customFormat="1" ht="15">
      <c r="A5" s="103"/>
      <c r="B5" s="69"/>
      <c r="C5" s="237" t="s">
        <v>146</v>
      </c>
      <c r="D5" s="257" t="s">
        <v>151</v>
      </c>
      <c r="E5" s="260" t="s">
        <v>148</v>
      </c>
      <c r="F5" s="104" t="s">
        <v>93</v>
      </c>
      <c r="G5" s="263" t="s">
        <v>36</v>
      </c>
    </row>
    <row r="6" spans="1:7" s="30" customFormat="1" ht="15">
      <c r="A6" s="105"/>
      <c r="B6" s="73"/>
      <c r="C6" s="74" t="s">
        <v>97</v>
      </c>
      <c r="D6" s="258" t="s">
        <v>131</v>
      </c>
      <c r="E6" s="261" t="s">
        <v>131</v>
      </c>
      <c r="F6" s="193"/>
      <c r="G6" s="264" t="s">
        <v>149</v>
      </c>
    </row>
    <row r="7" spans="1:7" s="30" customFormat="1" ht="15">
      <c r="A7" s="106">
        <v>1</v>
      </c>
      <c r="B7" s="82" t="s">
        <v>37</v>
      </c>
      <c r="C7" s="107">
        <v>172884923.828</v>
      </c>
      <c r="D7" s="195">
        <v>41071535.422</v>
      </c>
      <c r="E7" s="178">
        <v>69075841.56</v>
      </c>
      <c r="F7" s="188">
        <f>E7/D7*100-100</f>
        <v>68.18422016674711</v>
      </c>
      <c r="G7" s="233">
        <f>E7/E$35*100</f>
        <v>14.27913091704144</v>
      </c>
    </row>
    <row r="8" spans="1:7" s="30" customFormat="1" ht="15">
      <c r="A8" s="106">
        <v>2</v>
      </c>
      <c r="B8" s="82" t="s">
        <v>38</v>
      </c>
      <c r="C8" s="107">
        <v>140610484.869</v>
      </c>
      <c r="D8" s="195">
        <v>35925377.883</v>
      </c>
      <c r="E8" s="181">
        <v>58204141.402</v>
      </c>
      <c r="F8" s="189">
        <f aca="true" t="shared" si="0" ref="F8:F35">E8/D8*100-100</f>
        <v>62.013999105469054</v>
      </c>
      <c r="G8" s="234">
        <f aca="true" t="shared" si="1" ref="G8:G35">E8/E$35*100</f>
        <v>12.031768795335543</v>
      </c>
    </row>
    <row r="9" spans="1:7" s="30" customFormat="1" ht="15">
      <c r="A9" s="106">
        <v>3</v>
      </c>
      <c r="B9" s="82" t="s">
        <v>39</v>
      </c>
      <c r="C9" s="87">
        <v>124537750.753</v>
      </c>
      <c r="D9" s="171">
        <v>33592964.146</v>
      </c>
      <c r="E9" s="164">
        <v>37101169.077</v>
      </c>
      <c r="F9" s="189">
        <f t="shared" si="0"/>
        <v>10.44327292986955</v>
      </c>
      <c r="G9" s="234">
        <f t="shared" si="1"/>
        <v>7.669431721155459</v>
      </c>
    </row>
    <row r="10" spans="1:7" s="30" customFormat="1" ht="15">
      <c r="A10" s="106">
        <v>4</v>
      </c>
      <c r="B10" s="82" t="s">
        <v>40</v>
      </c>
      <c r="C10" s="87">
        <v>86305839.962</v>
      </c>
      <c r="D10" s="171">
        <v>29822352.796</v>
      </c>
      <c r="E10" s="164">
        <v>37085367.581</v>
      </c>
      <c r="F10" s="189">
        <f t="shared" si="0"/>
        <v>24.354264851880387</v>
      </c>
      <c r="G10" s="234">
        <f t="shared" si="1"/>
        <v>7.666165287841388</v>
      </c>
    </row>
    <row r="11" spans="1:7" s="30" customFormat="1" ht="15">
      <c r="A11" s="106">
        <v>5</v>
      </c>
      <c r="B11" s="81" t="s">
        <v>41</v>
      </c>
      <c r="C11" s="107">
        <v>45705080.465</v>
      </c>
      <c r="D11" s="195">
        <v>14436168.237</v>
      </c>
      <c r="E11" s="181">
        <v>18348372.723</v>
      </c>
      <c r="F11" s="189">
        <f t="shared" si="0"/>
        <v>27.100020045298407</v>
      </c>
      <c r="G11" s="234">
        <f t="shared" si="1"/>
        <v>3.792915298741808</v>
      </c>
    </row>
    <row r="12" spans="1:7" s="30" customFormat="1" ht="15">
      <c r="A12" s="106">
        <v>6</v>
      </c>
      <c r="B12" s="82" t="s">
        <v>47</v>
      </c>
      <c r="C12" s="87">
        <v>23477476.732</v>
      </c>
      <c r="D12" s="171">
        <v>4003349.056</v>
      </c>
      <c r="E12" s="164">
        <v>17538200.927</v>
      </c>
      <c r="F12" s="189">
        <f t="shared" si="0"/>
        <v>338.0882276731455</v>
      </c>
      <c r="G12" s="234">
        <f t="shared" si="1"/>
        <v>3.6254392480833437</v>
      </c>
    </row>
    <row r="13" spans="1:7" s="30" customFormat="1" ht="15">
      <c r="A13" s="106">
        <v>7</v>
      </c>
      <c r="B13" s="88" t="s">
        <v>42</v>
      </c>
      <c r="C13" s="87">
        <v>44584221.861</v>
      </c>
      <c r="D13" s="171">
        <v>12658976.862</v>
      </c>
      <c r="E13" s="164">
        <v>14901914.308</v>
      </c>
      <c r="F13" s="189">
        <f t="shared" si="0"/>
        <v>17.71815740285379</v>
      </c>
      <c r="G13" s="234">
        <f t="shared" si="1"/>
        <v>3.080474743599563</v>
      </c>
    </row>
    <row r="14" spans="1:7" s="30" customFormat="1" ht="15">
      <c r="A14" s="106">
        <v>8</v>
      </c>
      <c r="B14" s="82" t="s">
        <v>49</v>
      </c>
      <c r="C14" s="107">
        <v>16057428.629</v>
      </c>
      <c r="D14" s="195">
        <v>4989323.5</v>
      </c>
      <c r="E14" s="181">
        <v>13885681.498</v>
      </c>
      <c r="F14" s="189">
        <f t="shared" si="0"/>
        <v>178.30790082062225</v>
      </c>
      <c r="G14" s="234">
        <f t="shared" si="1"/>
        <v>2.870402437443458</v>
      </c>
    </row>
    <row r="15" spans="1:7" s="30" customFormat="1" ht="15">
      <c r="A15" s="106">
        <v>9</v>
      </c>
      <c r="B15" s="81" t="s">
        <v>44</v>
      </c>
      <c r="C15" s="87">
        <v>31978036.824</v>
      </c>
      <c r="D15" s="171">
        <v>7576351.498</v>
      </c>
      <c r="E15" s="164">
        <v>11266164.866</v>
      </c>
      <c r="F15" s="189">
        <f t="shared" si="0"/>
        <v>48.701718353141814</v>
      </c>
      <c r="G15" s="234">
        <f t="shared" si="1"/>
        <v>2.328904569549868</v>
      </c>
    </row>
    <row r="16" spans="1:7" s="30" customFormat="1" ht="15">
      <c r="A16" s="106">
        <v>10</v>
      </c>
      <c r="B16" s="82" t="s">
        <v>46</v>
      </c>
      <c r="C16" s="87">
        <v>27280893.503</v>
      </c>
      <c r="D16" s="171">
        <v>9019272.643</v>
      </c>
      <c r="E16" s="164">
        <v>10280012.811</v>
      </c>
      <c r="F16" s="189">
        <f t="shared" si="0"/>
        <v>13.97829090994918</v>
      </c>
      <c r="G16" s="234">
        <f t="shared" si="1"/>
        <v>2.125050458192814</v>
      </c>
    </row>
    <row r="17" spans="1:7" s="30" customFormat="1" ht="15">
      <c r="A17" s="106">
        <v>11</v>
      </c>
      <c r="B17" s="82" t="s">
        <v>43</v>
      </c>
      <c r="C17" s="107">
        <v>32584859.951</v>
      </c>
      <c r="D17" s="195">
        <v>12964314.933</v>
      </c>
      <c r="E17" s="181">
        <v>10122368.581</v>
      </c>
      <c r="F17" s="189">
        <f t="shared" si="0"/>
        <v>-21.921299865725814</v>
      </c>
      <c r="G17" s="234">
        <f t="shared" si="1"/>
        <v>2.0924627611391204</v>
      </c>
    </row>
    <row r="18" spans="1:7" s="30" customFormat="1" ht="15">
      <c r="A18" s="106">
        <v>12</v>
      </c>
      <c r="B18" s="82" t="s">
        <v>48</v>
      </c>
      <c r="C18" s="107">
        <v>19875289.619</v>
      </c>
      <c r="D18" s="195">
        <v>6462243.942</v>
      </c>
      <c r="E18" s="181">
        <v>8509093.746</v>
      </c>
      <c r="F18" s="189">
        <f t="shared" si="0"/>
        <v>31.67397923029381</v>
      </c>
      <c r="G18" s="234">
        <f t="shared" si="1"/>
        <v>1.7589718900344375</v>
      </c>
    </row>
    <row r="19" spans="1:7" s="30" customFormat="1" ht="15">
      <c r="A19" s="106">
        <v>13</v>
      </c>
      <c r="B19" s="82" t="s">
        <v>45</v>
      </c>
      <c r="C19" s="87">
        <v>30207499.134</v>
      </c>
      <c r="D19" s="171">
        <v>7433067.3</v>
      </c>
      <c r="E19" s="164">
        <v>6216937.405</v>
      </c>
      <c r="F19" s="189">
        <f t="shared" si="0"/>
        <v>-16.361077411474525</v>
      </c>
      <c r="G19" s="234">
        <f t="shared" si="1"/>
        <v>1.2851448654728035</v>
      </c>
    </row>
    <row r="20" spans="1:7" s="30" customFormat="1" ht="15">
      <c r="A20" s="106">
        <v>14</v>
      </c>
      <c r="B20" s="82" t="s">
        <v>50</v>
      </c>
      <c r="C20" s="87">
        <v>15235425.156</v>
      </c>
      <c r="D20" s="171">
        <v>3368007.072</v>
      </c>
      <c r="E20" s="164">
        <v>6059190.67</v>
      </c>
      <c r="F20" s="189">
        <f t="shared" si="0"/>
        <v>79.90433334814563</v>
      </c>
      <c r="G20" s="234">
        <f t="shared" si="1"/>
        <v>1.252535978922441</v>
      </c>
    </row>
    <row r="21" spans="1:7" s="30" customFormat="1" ht="15">
      <c r="A21" s="106">
        <v>15</v>
      </c>
      <c r="B21" s="108" t="s">
        <v>53</v>
      </c>
      <c r="C21" s="107">
        <v>12423396.448</v>
      </c>
      <c r="D21" s="195">
        <v>3802383.571</v>
      </c>
      <c r="E21" s="181">
        <v>5988345.745</v>
      </c>
      <c r="F21" s="189">
        <f t="shared" si="0"/>
        <v>57.48925991243718</v>
      </c>
      <c r="G21" s="234">
        <f t="shared" si="1"/>
        <v>1.2378911488916078</v>
      </c>
    </row>
    <row r="22" spans="1:7" s="30" customFormat="1" ht="15">
      <c r="A22" s="106">
        <v>16</v>
      </c>
      <c r="B22" s="82" t="s">
        <v>52</v>
      </c>
      <c r="C22" s="107">
        <v>13033520.631</v>
      </c>
      <c r="D22" s="195">
        <v>3600027.475</v>
      </c>
      <c r="E22" s="181">
        <v>5059357.648</v>
      </c>
      <c r="F22" s="189">
        <f t="shared" si="0"/>
        <v>40.536639876616476</v>
      </c>
      <c r="G22" s="234">
        <f t="shared" si="1"/>
        <v>1.04585378303608</v>
      </c>
    </row>
    <row r="23" spans="1:7" s="30" customFormat="1" ht="15">
      <c r="A23" s="106">
        <v>17</v>
      </c>
      <c r="B23" s="108" t="s">
        <v>56</v>
      </c>
      <c r="C23" s="87">
        <v>10270055.786</v>
      </c>
      <c r="D23" s="171">
        <v>2882268.98</v>
      </c>
      <c r="E23" s="164">
        <v>4360609.038</v>
      </c>
      <c r="F23" s="189">
        <f t="shared" si="0"/>
        <v>51.29084302187508</v>
      </c>
      <c r="G23" s="234">
        <f t="shared" si="1"/>
        <v>0.9014107671428293</v>
      </c>
    </row>
    <row r="24" spans="1:7" s="30" customFormat="1" ht="15">
      <c r="A24" s="106">
        <v>18</v>
      </c>
      <c r="B24" s="88" t="s">
        <v>51</v>
      </c>
      <c r="C24" s="87">
        <v>15024011.065</v>
      </c>
      <c r="D24" s="171">
        <v>5461552.115</v>
      </c>
      <c r="E24" s="164">
        <v>4277869.712</v>
      </c>
      <c r="F24" s="189">
        <f t="shared" si="0"/>
        <v>-21.673003902115113</v>
      </c>
      <c r="G24" s="234">
        <f t="shared" si="1"/>
        <v>0.8843071656338192</v>
      </c>
    </row>
    <row r="25" spans="1:7" s="30" customFormat="1" ht="15">
      <c r="A25" s="106">
        <v>19</v>
      </c>
      <c r="B25" s="81" t="s">
        <v>54</v>
      </c>
      <c r="C25" s="87">
        <v>11512829.857</v>
      </c>
      <c r="D25" s="171">
        <v>3244182.34</v>
      </c>
      <c r="E25" s="181">
        <v>4068049.769</v>
      </c>
      <c r="F25" s="189">
        <f t="shared" si="0"/>
        <v>25.3952257504737</v>
      </c>
      <c r="G25" s="234">
        <f t="shared" si="1"/>
        <v>0.8409338766887865</v>
      </c>
    </row>
    <row r="26" spans="1:7" s="30" customFormat="1" ht="15">
      <c r="A26" s="106">
        <v>20</v>
      </c>
      <c r="B26" s="108" t="s">
        <v>55</v>
      </c>
      <c r="C26" s="87">
        <v>10543874.896</v>
      </c>
      <c r="D26" s="171">
        <v>2979189.313</v>
      </c>
      <c r="E26" s="164">
        <v>3814534.981</v>
      </c>
      <c r="F26" s="189">
        <f t="shared" si="0"/>
        <v>28.03936172685914</v>
      </c>
      <c r="G26" s="234">
        <f t="shared" si="1"/>
        <v>0.788528133009013</v>
      </c>
    </row>
    <row r="27" spans="1:7" s="30" customFormat="1" ht="15">
      <c r="A27" s="106">
        <v>21</v>
      </c>
      <c r="B27" s="108" t="s">
        <v>21</v>
      </c>
      <c r="C27" s="87">
        <v>6575910.653</v>
      </c>
      <c r="D27" s="172">
        <v>2042642.456</v>
      </c>
      <c r="E27" s="164">
        <v>3067047.336</v>
      </c>
      <c r="F27" s="189">
        <f t="shared" si="0"/>
        <v>50.15096386501426</v>
      </c>
      <c r="G27" s="234">
        <f t="shared" si="1"/>
        <v>0.6340099440043245</v>
      </c>
    </row>
    <row r="28" spans="1:7" s="30" customFormat="1" ht="15">
      <c r="A28" s="106">
        <v>22</v>
      </c>
      <c r="B28" s="108" t="s">
        <v>60</v>
      </c>
      <c r="C28" s="87">
        <v>4678731.945</v>
      </c>
      <c r="D28" s="171">
        <v>1305429.055</v>
      </c>
      <c r="E28" s="164">
        <v>2542816.625</v>
      </c>
      <c r="F28" s="189">
        <f t="shared" si="0"/>
        <v>94.78780675676015</v>
      </c>
      <c r="G28" s="234">
        <f t="shared" si="1"/>
        <v>0.5256426945571978</v>
      </c>
    </row>
    <row r="29" spans="1:7" s="30" customFormat="1" ht="15">
      <c r="A29" s="106">
        <v>23</v>
      </c>
      <c r="B29" s="82" t="s">
        <v>59</v>
      </c>
      <c r="C29" s="87">
        <v>4712283.91</v>
      </c>
      <c r="D29" s="171">
        <v>1528836.255</v>
      </c>
      <c r="E29" s="164">
        <v>2494812.624</v>
      </c>
      <c r="F29" s="189">
        <f t="shared" si="0"/>
        <v>63.18376908192826</v>
      </c>
      <c r="G29" s="234">
        <f t="shared" si="1"/>
        <v>0.5157194652582049</v>
      </c>
    </row>
    <row r="30" spans="1:7" s="30" customFormat="1" ht="15">
      <c r="A30" s="106">
        <v>24</v>
      </c>
      <c r="B30" s="108" t="s">
        <v>57</v>
      </c>
      <c r="C30" s="87">
        <v>6175153.055</v>
      </c>
      <c r="D30" s="172">
        <v>1129554.44</v>
      </c>
      <c r="E30" s="174">
        <v>1730918.039</v>
      </c>
      <c r="F30" s="189">
        <f t="shared" si="0"/>
        <v>53.23900979929752</v>
      </c>
      <c r="G30" s="234">
        <f t="shared" si="1"/>
        <v>0.3578096875458414</v>
      </c>
    </row>
    <row r="31" spans="1:7" s="30" customFormat="1" ht="15">
      <c r="A31" s="106">
        <v>25</v>
      </c>
      <c r="B31" s="108" t="s">
        <v>58</v>
      </c>
      <c r="C31" s="87">
        <v>4996865.282</v>
      </c>
      <c r="D31" s="171">
        <v>818564.583</v>
      </c>
      <c r="E31" s="164">
        <v>1403196.592</v>
      </c>
      <c r="F31" s="189">
        <f t="shared" si="0"/>
        <v>71.42161060247093</v>
      </c>
      <c r="G31" s="234">
        <f t="shared" si="1"/>
        <v>0.2900641872326743</v>
      </c>
    </row>
    <row r="32" spans="1:7" s="30" customFormat="1" ht="15">
      <c r="A32" s="106">
        <v>26</v>
      </c>
      <c r="B32" s="82" t="s">
        <v>61</v>
      </c>
      <c r="C32" s="87">
        <v>3317991.248</v>
      </c>
      <c r="D32" s="171">
        <v>991259.042</v>
      </c>
      <c r="E32" s="164">
        <v>1355278.151</v>
      </c>
      <c r="F32" s="189">
        <f t="shared" si="0"/>
        <v>36.722904263807976</v>
      </c>
      <c r="G32" s="234">
        <f t="shared" si="1"/>
        <v>0.28015864461564816</v>
      </c>
    </row>
    <row r="33" spans="1:7" s="30" customFormat="1" ht="15">
      <c r="A33" s="106">
        <v>27</v>
      </c>
      <c r="B33" s="82" t="s">
        <v>62</v>
      </c>
      <c r="C33" s="107">
        <v>1126053.6</v>
      </c>
      <c r="D33" s="195">
        <v>158280.265</v>
      </c>
      <c r="E33" s="191">
        <v>447704.55104700004</v>
      </c>
      <c r="F33" s="189">
        <f t="shared" si="0"/>
        <v>182.85557333821754</v>
      </c>
      <c r="G33" s="234">
        <f t="shared" si="1"/>
        <v>0.09254801320085976</v>
      </c>
    </row>
    <row r="34" spans="1:7" s="30" customFormat="1" ht="15">
      <c r="A34" s="106">
        <v>28</v>
      </c>
      <c r="B34" s="82" t="s">
        <v>35</v>
      </c>
      <c r="C34" s="109">
        <f>C35-SUM(C7:C33)</f>
        <v>329474357.5150001</v>
      </c>
      <c r="D34" s="109">
        <f>D35-SUM(D7:D33)</f>
        <v>97139397.80100003</v>
      </c>
      <c r="E34" s="192">
        <v>126279742.075953</v>
      </c>
      <c r="F34" s="190">
        <f t="shared" si="0"/>
        <v>29.998481496302816</v>
      </c>
      <c r="G34" s="234">
        <f t="shared" si="1"/>
        <v>26.10413320417547</v>
      </c>
    </row>
    <row r="35" spans="1:7" s="30" customFormat="1" ht="15">
      <c r="A35" s="110"/>
      <c r="B35" s="111" t="s">
        <v>36</v>
      </c>
      <c r="C35" s="98">
        <v>1245190247.177</v>
      </c>
      <c r="D35" s="173">
        <v>350406872.981</v>
      </c>
      <c r="E35" s="173">
        <v>483753822.003</v>
      </c>
      <c r="F35" s="194">
        <f t="shared" si="0"/>
        <v>38.054889702243486</v>
      </c>
      <c r="G35" s="99">
        <f t="shared" si="1"/>
        <v>100</v>
      </c>
    </row>
  </sheetData>
  <sheetProtection/>
  <mergeCells count="2">
    <mergeCell ref="A1:F1"/>
    <mergeCell ref="A2:F2"/>
  </mergeCells>
  <printOptions/>
  <pageMargins left="0.42" right="0.31" top="0.4" bottom="0.4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22">
      <selection activeCell="D25" sqref="D25"/>
    </sheetView>
  </sheetViews>
  <sheetFormatPr defaultColWidth="9.140625" defaultRowHeight="15"/>
  <cols>
    <col min="1" max="1" width="6.140625" style="56" customWidth="1"/>
    <col min="2" max="2" width="19.7109375" style="42" customWidth="1"/>
    <col min="3" max="3" width="17.421875" style="42" customWidth="1"/>
    <col min="4" max="4" width="19.28125" style="42" customWidth="1"/>
    <col min="5" max="5" width="16.28125" style="42" customWidth="1"/>
    <col min="6" max="16384" width="9.140625" style="42" customWidth="1"/>
  </cols>
  <sheetData>
    <row r="1" spans="1:5" ht="18.75">
      <c r="A1" s="251" t="s">
        <v>98</v>
      </c>
      <c r="B1" s="251"/>
      <c r="C1" s="251"/>
      <c r="D1" s="251"/>
      <c r="E1" s="251"/>
    </row>
    <row r="2" spans="1:5" ht="15.75">
      <c r="A2" s="252" t="s">
        <v>132</v>
      </c>
      <c r="B2" s="252"/>
      <c r="C2" s="252"/>
      <c r="D2" s="252"/>
      <c r="E2" s="252"/>
    </row>
    <row r="3" spans="1:4" ht="15.75">
      <c r="A3" s="28" t="s">
        <v>99</v>
      </c>
      <c r="B3" s="29"/>
      <c r="C3" s="29"/>
      <c r="D3" s="11" t="s">
        <v>84</v>
      </c>
    </row>
    <row r="4" spans="1:5" ht="31.5">
      <c r="A4" s="5" t="s">
        <v>1</v>
      </c>
      <c r="B4" s="43" t="s">
        <v>63</v>
      </c>
      <c r="C4" s="157" t="s">
        <v>144</v>
      </c>
      <c r="D4" s="158" t="s">
        <v>152</v>
      </c>
      <c r="E4" s="40" t="s">
        <v>92</v>
      </c>
    </row>
    <row r="5" spans="1:5" ht="15.75">
      <c r="A5" s="36"/>
      <c r="B5" s="44"/>
      <c r="C5" s="45" t="s">
        <v>153</v>
      </c>
      <c r="D5" s="24" t="s">
        <v>154</v>
      </c>
      <c r="E5" s="41" t="s">
        <v>93</v>
      </c>
    </row>
    <row r="6" spans="1:6" ht="15.75">
      <c r="A6" s="206">
        <v>1</v>
      </c>
      <c r="B6" s="207" t="s">
        <v>64</v>
      </c>
      <c r="C6" s="199">
        <v>14.101741798</v>
      </c>
      <c r="D6" s="202">
        <v>16.6686281</v>
      </c>
      <c r="E6" s="204">
        <f>D6/C6*100-100</f>
        <v>18.202618788297855</v>
      </c>
      <c r="F6" s="47"/>
    </row>
    <row r="7" spans="1:6" ht="15.75">
      <c r="A7" s="206">
        <v>2</v>
      </c>
      <c r="B7" s="208" t="s">
        <v>65</v>
      </c>
      <c r="C7" s="200">
        <v>3.0248522</v>
      </c>
      <c r="D7" s="203">
        <v>3.807294996</v>
      </c>
      <c r="E7" s="46">
        <f aca="true" t="shared" si="0" ref="E7:E20">D7/C7*100-100</f>
        <v>25.867141409421592</v>
      </c>
      <c r="F7" s="47"/>
    </row>
    <row r="8" spans="1:6" ht="15.75">
      <c r="A8" s="206">
        <v>3</v>
      </c>
      <c r="B8" s="208" t="s">
        <v>67</v>
      </c>
      <c r="C8" s="200">
        <v>1.097906976</v>
      </c>
      <c r="D8" s="203">
        <v>1.171195552</v>
      </c>
      <c r="E8" s="46">
        <f t="shared" si="0"/>
        <v>6.675299237737974</v>
      </c>
      <c r="F8" s="47"/>
    </row>
    <row r="9" spans="1:6" ht="15.75">
      <c r="A9" s="206">
        <v>4</v>
      </c>
      <c r="B9" s="208" t="s">
        <v>68</v>
      </c>
      <c r="C9" s="200">
        <v>1.059565537</v>
      </c>
      <c r="D9" s="203">
        <v>1.108175829</v>
      </c>
      <c r="E9" s="46">
        <f t="shared" si="0"/>
        <v>4.587756991194027</v>
      </c>
      <c r="F9" s="47"/>
    </row>
    <row r="10" spans="1:6" ht="15.75">
      <c r="A10" s="206">
        <v>5</v>
      </c>
      <c r="B10" s="208" t="s">
        <v>66</v>
      </c>
      <c r="C10" s="200">
        <v>1.571621055</v>
      </c>
      <c r="D10" s="203">
        <v>0.964663823</v>
      </c>
      <c r="E10" s="46">
        <f t="shared" si="0"/>
        <v>-38.61982060300153</v>
      </c>
      <c r="F10" s="47"/>
    </row>
    <row r="11" spans="1:6" ht="15.75">
      <c r="A11" s="206">
        <v>6</v>
      </c>
      <c r="B11" s="208" t="s">
        <v>69</v>
      </c>
      <c r="C11" s="200">
        <v>0.69548733</v>
      </c>
      <c r="D11" s="203">
        <v>0.755911508</v>
      </c>
      <c r="E11" s="46">
        <f t="shared" si="0"/>
        <v>8.688034331265243</v>
      </c>
      <c r="F11" s="47"/>
    </row>
    <row r="12" spans="1:6" ht="15.75">
      <c r="A12" s="206">
        <v>7</v>
      </c>
      <c r="B12" s="208" t="s">
        <v>72</v>
      </c>
      <c r="C12" s="200">
        <v>0.383500643</v>
      </c>
      <c r="D12" s="203">
        <v>0.520626883</v>
      </c>
      <c r="E12" s="46">
        <f t="shared" si="0"/>
        <v>35.75645634575898</v>
      </c>
      <c r="F12" s="47"/>
    </row>
    <row r="13" spans="1:6" ht="15.75">
      <c r="A13" s="206">
        <v>8</v>
      </c>
      <c r="B13" s="208" t="s">
        <v>70</v>
      </c>
      <c r="C13" s="200">
        <v>0.493203413</v>
      </c>
      <c r="D13" s="203">
        <v>0.444685105</v>
      </c>
      <c r="E13" s="46">
        <f t="shared" si="0"/>
        <v>-9.83738285687815</v>
      </c>
      <c r="F13" s="47"/>
    </row>
    <row r="14" spans="1:6" ht="15.75">
      <c r="A14" s="206">
        <v>9</v>
      </c>
      <c r="B14" s="208" t="s">
        <v>73</v>
      </c>
      <c r="C14" s="200">
        <v>0.441824221</v>
      </c>
      <c r="D14" s="203">
        <v>0.443898541</v>
      </c>
      <c r="E14" s="46">
        <f t="shared" si="0"/>
        <v>0.46948987887198257</v>
      </c>
      <c r="F14" s="47"/>
    </row>
    <row r="15" spans="1:6" ht="15.75">
      <c r="A15" s="206">
        <v>10</v>
      </c>
      <c r="B15" s="208" t="s">
        <v>71</v>
      </c>
      <c r="C15" s="200">
        <v>0.43090018</v>
      </c>
      <c r="D15" s="203">
        <v>0.426306001</v>
      </c>
      <c r="E15" s="46">
        <f t="shared" si="0"/>
        <v>-1.0661817314627342</v>
      </c>
      <c r="F15" s="47"/>
    </row>
    <row r="16" spans="1:6" ht="15.75">
      <c r="A16" s="206">
        <v>11</v>
      </c>
      <c r="B16" s="208" t="s">
        <v>75</v>
      </c>
      <c r="C16" s="200">
        <v>0.297292832</v>
      </c>
      <c r="D16" s="203">
        <v>0.302486192</v>
      </c>
      <c r="E16" s="46">
        <f t="shared" si="0"/>
        <v>1.7468836921032675</v>
      </c>
      <c r="F16" s="47"/>
    </row>
    <row r="17" spans="1:6" ht="15.75">
      <c r="A17" s="206">
        <v>12</v>
      </c>
      <c r="B17" s="208" t="s">
        <v>76</v>
      </c>
      <c r="C17" s="200">
        <v>0.260075582</v>
      </c>
      <c r="D17" s="203">
        <v>0.268453948</v>
      </c>
      <c r="E17" s="46">
        <f t="shared" si="0"/>
        <v>3.2215119680093522</v>
      </c>
      <c r="F17" s="47"/>
    </row>
    <row r="18" spans="1:6" ht="15.75">
      <c r="A18" s="206">
        <v>13</v>
      </c>
      <c r="B18" s="208" t="s">
        <v>105</v>
      </c>
      <c r="C18" s="200">
        <v>0.127353697</v>
      </c>
      <c r="D18" s="203">
        <v>0.195113235</v>
      </c>
      <c r="E18" s="46">
        <f t="shared" si="0"/>
        <v>53.20578797174613</v>
      </c>
      <c r="F18" s="47"/>
    </row>
    <row r="19" spans="1:6" ht="15.75">
      <c r="A19" s="196">
        <v>14</v>
      </c>
      <c r="B19" s="48" t="s">
        <v>78</v>
      </c>
      <c r="C19" s="201">
        <f>C20-SUM(C6:C18)</f>
        <v>2.4746745359999984</v>
      </c>
      <c r="D19" s="201">
        <f>D20-SUM(D6:D18)</f>
        <v>2.2025602870000007</v>
      </c>
      <c r="E19" s="205">
        <f t="shared" si="0"/>
        <v>-10.995961086658141</v>
      </c>
      <c r="F19" s="47"/>
    </row>
    <row r="20" spans="1:6" ht="15.75">
      <c r="A20" s="27"/>
      <c r="B20" s="44" t="s">
        <v>79</v>
      </c>
      <c r="C20" s="197">
        <v>26.46</v>
      </c>
      <c r="D20" s="198">
        <v>29.28</v>
      </c>
      <c r="E20" s="49">
        <f t="shared" si="0"/>
        <v>10.657596371882079</v>
      </c>
      <c r="F20" s="47"/>
    </row>
    <row r="21" spans="1:4" ht="15.75">
      <c r="A21" s="50"/>
      <c r="B21" s="51"/>
      <c r="C21" s="51"/>
      <c r="D21" s="51"/>
    </row>
    <row r="22" spans="1:4" ht="15.75">
      <c r="A22" s="38"/>
      <c r="B22" s="52"/>
      <c r="C22" s="26"/>
      <c r="D22" s="26"/>
    </row>
    <row r="23" spans="1:4" ht="15.75">
      <c r="A23" s="112" t="s">
        <v>100</v>
      </c>
      <c r="B23" s="52"/>
      <c r="C23" s="19"/>
      <c r="D23" s="1" t="s">
        <v>0</v>
      </c>
    </row>
    <row r="24" spans="1:5" ht="15.75">
      <c r="A24" s="5" t="s">
        <v>1</v>
      </c>
      <c r="B24" s="33" t="s">
        <v>63</v>
      </c>
      <c r="C24" s="13" t="s">
        <v>155</v>
      </c>
      <c r="D24" s="13" t="s">
        <v>143</v>
      </c>
      <c r="E24" s="40" t="s">
        <v>92</v>
      </c>
    </row>
    <row r="25" spans="1:5" ht="15.75">
      <c r="A25" s="36"/>
      <c r="B25" s="2"/>
      <c r="C25" s="45" t="s">
        <v>151</v>
      </c>
      <c r="D25" s="45" t="s">
        <v>148</v>
      </c>
      <c r="E25" s="41" t="s">
        <v>93</v>
      </c>
    </row>
    <row r="26" spans="1:5" ht="15.75">
      <c r="A26" s="53">
        <v>1</v>
      </c>
      <c r="B26" s="209" t="s">
        <v>64</v>
      </c>
      <c r="C26" s="224">
        <v>228.131470165</v>
      </c>
      <c r="D26" s="34">
        <v>305.824945539</v>
      </c>
      <c r="E26" s="46">
        <f>D26/C26*100-100</f>
        <v>34.05644794109591</v>
      </c>
    </row>
    <row r="27" spans="1:5" ht="15.75">
      <c r="A27" s="53">
        <v>2</v>
      </c>
      <c r="B27" s="209" t="s">
        <v>69</v>
      </c>
      <c r="C27" s="227">
        <v>48.61908438</v>
      </c>
      <c r="D27" s="34">
        <v>71.058486275</v>
      </c>
      <c r="E27" s="46">
        <f aca="true" t="shared" si="1" ref="E27:E41">D27/C27*100-100</f>
        <v>46.1534851615402</v>
      </c>
    </row>
    <row r="28" spans="1:5" ht="15.75">
      <c r="A28" s="53">
        <v>3</v>
      </c>
      <c r="B28" s="209" t="s">
        <v>71</v>
      </c>
      <c r="C28" s="227">
        <v>3.719820744</v>
      </c>
      <c r="D28" s="34">
        <v>14.950026755</v>
      </c>
      <c r="E28" s="46">
        <f t="shared" si="1"/>
        <v>301.90180613176335</v>
      </c>
    </row>
    <row r="29" spans="1:5" ht="15.75">
      <c r="A29" s="53">
        <v>4</v>
      </c>
      <c r="B29" s="209" t="s">
        <v>74</v>
      </c>
      <c r="C29" s="227">
        <v>2.64744085</v>
      </c>
      <c r="D29" s="34">
        <v>11.736092507</v>
      </c>
      <c r="E29" s="46">
        <f t="shared" si="1"/>
        <v>343.2995172300072</v>
      </c>
    </row>
    <row r="30" spans="1:5" ht="15.75">
      <c r="A30" s="53">
        <v>5</v>
      </c>
      <c r="B30" s="209" t="s">
        <v>80</v>
      </c>
      <c r="C30" s="227">
        <v>4.074117559</v>
      </c>
      <c r="D30" s="34">
        <v>5.390599001</v>
      </c>
      <c r="E30" s="46">
        <f t="shared" si="1"/>
        <v>32.313290496289284</v>
      </c>
    </row>
    <row r="31" spans="1:5" ht="15.75">
      <c r="A31" s="53">
        <v>6</v>
      </c>
      <c r="B31" s="209" t="s">
        <v>81</v>
      </c>
      <c r="C31" s="227">
        <v>3.825693024</v>
      </c>
      <c r="D31" s="34">
        <v>4.89573874</v>
      </c>
      <c r="E31" s="46">
        <f t="shared" si="1"/>
        <v>27.96998372026202</v>
      </c>
    </row>
    <row r="32" spans="1:5" ht="15.75">
      <c r="A32" s="53">
        <v>7</v>
      </c>
      <c r="B32" s="209" t="s">
        <v>106</v>
      </c>
      <c r="C32" s="227">
        <v>1.121955791</v>
      </c>
      <c r="D32" s="34">
        <v>4.66102322</v>
      </c>
      <c r="E32" s="46">
        <f t="shared" si="1"/>
        <v>315.4373333948949</v>
      </c>
    </row>
    <row r="33" spans="1:5" ht="15.75">
      <c r="A33" s="53">
        <v>8</v>
      </c>
      <c r="B33" s="209" t="s">
        <v>77</v>
      </c>
      <c r="C33" s="227">
        <v>3.052793511</v>
      </c>
      <c r="D33" s="34">
        <v>4.260383848</v>
      </c>
      <c r="E33" s="46">
        <f t="shared" si="1"/>
        <v>39.556895435237976</v>
      </c>
    </row>
    <row r="34" spans="1:5" ht="15.75">
      <c r="A34" s="53">
        <v>9</v>
      </c>
      <c r="B34" s="209" t="s">
        <v>75</v>
      </c>
      <c r="C34" s="227">
        <v>1.477882266</v>
      </c>
      <c r="D34" s="34">
        <v>4.23272338</v>
      </c>
      <c r="E34" s="46">
        <f t="shared" si="1"/>
        <v>186.40463975903748</v>
      </c>
    </row>
    <row r="35" spans="1:5" ht="15.75">
      <c r="A35" s="53">
        <v>10</v>
      </c>
      <c r="B35" s="209" t="s">
        <v>136</v>
      </c>
      <c r="C35" s="227">
        <v>4.291531516</v>
      </c>
      <c r="D35" s="34">
        <v>3.627886924</v>
      </c>
      <c r="E35" s="46">
        <f t="shared" si="1"/>
        <v>-15.464050293601531</v>
      </c>
    </row>
    <row r="36" spans="1:5" ht="15.75">
      <c r="A36" s="53">
        <v>11</v>
      </c>
      <c r="B36" s="209" t="s">
        <v>82</v>
      </c>
      <c r="C36" s="227">
        <v>4.753612211</v>
      </c>
      <c r="D36" s="34">
        <v>3.500443576</v>
      </c>
      <c r="E36" s="46">
        <f t="shared" si="1"/>
        <v>-26.362449846037734</v>
      </c>
    </row>
    <row r="37" spans="1:5" ht="15.75">
      <c r="A37" s="53">
        <v>12</v>
      </c>
      <c r="B37" s="209" t="s">
        <v>107</v>
      </c>
      <c r="C37" s="227">
        <v>1.016340443</v>
      </c>
      <c r="D37" s="34">
        <v>3.437007799</v>
      </c>
      <c r="E37" s="46">
        <f t="shared" si="1"/>
        <v>238.1748529906725</v>
      </c>
    </row>
    <row r="38" spans="1:5" ht="15.75">
      <c r="A38" s="53">
        <v>13</v>
      </c>
      <c r="B38" s="209" t="s">
        <v>135</v>
      </c>
      <c r="C38" s="227">
        <v>2.814640487</v>
      </c>
      <c r="D38" s="34">
        <v>3.367276644</v>
      </c>
      <c r="E38" s="46">
        <f t="shared" si="1"/>
        <v>19.63434262927946</v>
      </c>
    </row>
    <row r="39" spans="1:5" ht="15.75">
      <c r="A39" s="53">
        <v>14</v>
      </c>
      <c r="B39" s="209" t="s">
        <v>65</v>
      </c>
      <c r="C39" s="227">
        <v>3.234606169</v>
      </c>
      <c r="D39" s="34">
        <v>3.336292484</v>
      </c>
      <c r="E39" s="46">
        <f t="shared" si="1"/>
        <v>3.1437000267466004</v>
      </c>
    </row>
    <row r="40" spans="1:5" ht="15.75">
      <c r="A40" s="53">
        <v>15</v>
      </c>
      <c r="B40" s="235" t="s">
        <v>78</v>
      </c>
      <c r="C40" s="236">
        <f>C41-SUM(C26:C39)</f>
        <v>37.625883864999935</v>
      </c>
      <c r="D40" s="54">
        <f>D41-SUM(D26:D39)</f>
        <v>39.471073307999916</v>
      </c>
      <c r="E40" s="46">
        <f t="shared" si="1"/>
        <v>4.904042785069024</v>
      </c>
    </row>
    <row r="41" spans="1:5" ht="15.75">
      <c r="A41" s="55"/>
      <c r="B41" s="4" t="s">
        <v>79</v>
      </c>
      <c r="C41" s="35">
        <v>350.406872981</v>
      </c>
      <c r="D41" s="35">
        <v>483.75</v>
      </c>
      <c r="E41" s="49">
        <f t="shared" si="1"/>
        <v>38.05379896935705</v>
      </c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3">
      <selection activeCell="E6" sqref="E6"/>
    </sheetView>
  </sheetViews>
  <sheetFormatPr defaultColWidth="9.140625" defaultRowHeight="15"/>
  <cols>
    <col min="1" max="1" width="35.28125" style="0" bestFit="1" customWidth="1"/>
    <col min="2" max="2" width="5.140625" style="0" bestFit="1" customWidth="1"/>
    <col min="3" max="4" width="12.7109375" style="0" bestFit="1" customWidth="1"/>
    <col min="5" max="5" width="10.57421875" style="0" bestFit="1" customWidth="1"/>
    <col min="6" max="6" width="11.57421875" style="0" bestFit="1" customWidth="1"/>
    <col min="7" max="7" width="10.57421875" style="0" bestFit="1" customWidth="1"/>
    <col min="8" max="8" width="12.00390625" style="0" customWidth="1"/>
    <col min="9" max="9" width="11.7109375" style="0" bestFit="1" customWidth="1"/>
  </cols>
  <sheetData>
    <row r="1" spans="1:10" ht="21">
      <c r="A1" s="253" t="s">
        <v>109</v>
      </c>
      <c r="B1" s="253"/>
      <c r="C1" s="253"/>
      <c r="D1" s="253"/>
      <c r="E1" s="253"/>
      <c r="F1" s="253"/>
      <c r="G1" s="253"/>
      <c r="H1" s="253"/>
      <c r="I1" s="253"/>
      <c r="J1" s="113"/>
    </row>
    <row r="3" spans="1:8" ht="15.75">
      <c r="A3" s="42"/>
      <c r="B3" s="42"/>
      <c r="C3" s="42"/>
      <c r="H3" s="114" t="s">
        <v>0</v>
      </c>
    </row>
    <row r="4" spans="1:9" s="117" customFormat="1" ht="30">
      <c r="A4" s="115" t="s">
        <v>110</v>
      </c>
      <c r="B4" s="116"/>
      <c r="C4" s="254" t="s">
        <v>111</v>
      </c>
      <c r="D4" s="255"/>
      <c r="E4" s="254" t="s">
        <v>133</v>
      </c>
      <c r="F4" s="255"/>
      <c r="G4" s="254" t="s">
        <v>134</v>
      </c>
      <c r="H4" s="255"/>
      <c r="I4" s="155" t="s">
        <v>112</v>
      </c>
    </row>
    <row r="5" spans="1:9" ht="15.75">
      <c r="A5" s="118"/>
      <c r="B5" s="119" t="s">
        <v>3</v>
      </c>
      <c r="C5" s="120" t="s">
        <v>4</v>
      </c>
      <c r="D5" s="121" t="s">
        <v>5</v>
      </c>
      <c r="E5" s="120" t="s">
        <v>4</v>
      </c>
      <c r="F5" s="121" t="s">
        <v>5</v>
      </c>
      <c r="G5" s="120" t="s">
        <v>4</v>
      </c>
      <c r="H5" s="121" t="s">
        <v>5</v>
      </c>
      <c r="I5" s="156"/>
    </row>
    <row r="6" spans="1:9" ht="15.75">
      <c r="A6" s="123" t="s">
        <v>113</v>
      </c>
      <c r="B6" s="124"/>
      <c r="C6" s="125"/>
      <c r="D6" s="126"/>
      <c r="E6" s="127"/>
      <c r="F6" s="128"/>
      <c r="G6" s="127"/>
      <c r="H6" s="128"/>
      <c r="I6" s="129"/>
    </row>
    <row r="7" spans="1:9" ht="15.75">
      <c r="A7" s="130" t="s">
        <v>114</v>
      </c>
      <c r="B7" s="131" t="s">
        <v>13</v>
      </c>
      <c r="C7" s="132">
        <v>5402011</v>
      </c>
      <c r="D7" s="133">
        <v>4849155.245</v>
      </c>
      <c r="E7" s="164">
        <v>1297147</v>
      </c>
      <c r="F7" s="165">
        <v>1203114.788</v>
      </c>
      <c r="G7" s="181">
        <v>1177217</v>
      </c>
      <c r="H7" s="84">
        <v>967396.608</v>
      </c>
      <c r="I7" s="135">
        <f>H7/F7*100-100</f>
        <v>-19.592326713217986</v>
      </c>
    </row>
    <row r="8" spans="1:9" ht="15.75">
      <c r="A8" s="130" t="s">
        <v>115</v>
      </c>
      <c r="B8" s="131" t="s">
        <v>13</v>
      </c>
      <c r="C8" s="132">
        <v>23122593</v>
      </c>
      <c r="D8" s="133">
        <v>772464.527</v>
      </c>
      <c r="E8" s="134">
        <v>5743610</v>
      </c>
      <c r="F8" s="84">
        <v>180354.373</v>
      </c>
      <c r="G8" s="181">
        <v>6784086</v>
      </c>
      <c r="H8" s="84">
        <v>192763.232</v>
      </c>
      <c r="I8" s="135">
        <f aca="true" t="shared" si="0" ref="I8:I19">H8/F8*100-100</f>
        <v>6.880265110067498</v>
      </c>
    </row>
    <row r="9" spans="1:9" ht="15.75">
      <c r="A9" s="130" t="s">
        <v>116</v>
      </c>
      <c r="B9" s="131" t="s">
        <v>13</v>
      </c>
      <c r="C9" s="132">
        <v>15684543.65</v>
      </c>
      <c r="D9" s="133">
        <v>3251686.437</v>
      </c>
      <c r="E9" s="134">
        <v>5842421.260000001</v>
      </c>
      <c r="F9" s="84">
        <v>1388763.299</v>
      </c>
      <c r="G9" s="181">
        <v>8071235.25</v>
      </c>
      <c r="H9" s="84">
        <v>1553027.233</v>
      </c>
      <c r="I9" s="135">
        <f t="shared" si="0"/>
        <v>11.828072798170908</v>
      </c>
    </row>
    <row r="10" spans="1:9" ht="15.75">
      <c r="A10" s="130" t="s">
        <v>117</v>
      </c>
      <c r="B10" s="131"/>
      <c r="C10" s="136"/>
      <c r="D10" s="133">
        <v>1133712.963</v>
      </c>
      <c r="E10" s="134"/>
      <c r="F10" s="84">
        <v>244915.117</v>
      </c>
      <c r="G10" s="134"/>
      <c r="H10" s="84">
        <v>359216.97</v>
      </c>
      <c r="I10" s="135">
        <f t="shared" si="0"/>
        <v>46.66998689182586</v>
      </c>
    </row>
    <row r="11" spans="1:9" ht="15.75">
      <c r="A11" s="130"/>
      <c r="B11" s="124"/>
      <c r="C11" s="136"/>
      <c r="D11" s="137"/>
      <c r="E11" s="138"/>
      <c r="F11" s="139"/>
      <c r="G11" s="138"/>
      <c r="H11" s="139"/>
      <c r="I11" s="135"/>
    </row>
    <row r="12" spans="1:9" ht="15.75">
      <c r="A12" s="123" t="s">
        <v>118</v>
      </c>
      <c r="B12" s="124"/>
      <c r="C12" s="136"/>
      <c r="D12" s="137"/>
      <c r="E12" s="138"/>
      <c r="F12" s="139"/>
      <c r="G12" s="138"/>
      <c r="H12" s="139"/>
      <c r="I12" s="135"/>
    </row>
    <row r="13" spans="1:9" ht="31.5">
      <c r="A13" s="140" t="s">
        <v>119</v>
      </c>
      <c r="B13" s="141"/>
      <c r="C13" s="136"/>
      <c r="D13" s="137">
        <v>14565513.454</v>
      </c>
      <c r="E13" s="138"/>
      <c r="F13" s="139">
        <v>4415330.832</v>
      </c>
      <c r="G13" s="138"/>
      <c r="H13" s="139">
        <v>4950822.9</v>
      </c>
      <c r="I13" s="135">
        <f t="shared" si="0"/>
        <v>12.128016866120973</v>
      </c>
    </row>
    <row r="14" spans="1:9" ht="15.75">
      <c r="A14" s="130" t="s">
        <v>120</v>
      </c>
      <c r="B14" s="124" t="s">
        <v>121</v>
      </c>
      <c r="C14" s="136">
        <v>13406890.219999999</v>
      </c>
      <c r="D14" s="137">
        <v>830480.613</v>
      </c>
      <c r="E14" s="138">
        <v>4849943.32</v>
      </c>
      <c r="F14" s="139">
        <v>323600.9</v>
      </c>
      <c r="G14" s="138">
        <v>3271368.21</v>
      </c>
      <c r="H14" s="139">
        <v>137434.349</v>
      </c>
      <c r="I14" s="135">
        <f t="shared" si="0"/>
        <v>-57.52967652438545</v>
      </c>
    </row>
    <row r="15" spans="1:9" ht="15.75">
      <c r="A15" s="130" t="s">
        <v>122</v>
      </c>
      <c r="B15" s="124"/>
      <c r="C15" s="136"/>
      <c r="D15" s="137">
        <v>1239259.808</v>
      </c>
      <c r="E15" s="138"/>
      <c r="F15" s="139">
        <v>388183.864</v>
      </c>
      <c r="G15" s="138"/>
      <c r="H15" s="139">
        <v>315683.406</v>
      </c>
      <c r="I15" s="135">
        <f t="shared" si="0"/>
        <v>-18.676834542509468</v>
      </c>
    </row>
    <row r="16" spans="1:9" ht="15.75">
      <c r="A16" s="130" t="s">
        <v>123</v>
      </c>
      <c r="B16" s="124"/>
      <c r="C16" s="136"/>
      <c r="D16" s="137">
        <v>2483937.781</v>
      </c>
      <c r="E16" s="138"/>
      <c r="F16" s="139">
        <v>942759.129</v>
      </c>
      <c r="G16" s="138"/>
      <c r="H16" s="139">
        <v>993963.364</v>
      </c>
      <c r="I16" s="135">
        <f t="shared" si="0"/>
        <v>5.431316804570557</v>
      </c>
    </row>
    <row r="17" spans="1:9" ht="15.75">
      <c r="A17" s="118" t="s">
        <v>124</v>
      </c>
      <c r="B17" s="142" t="s">
        <v>125</v>
      </c>
      <c r="C17" s="136">
        <v>535631.3600000003</v>
      </c>
      <c r="D17" s="137">
        <v>7143462.021</v>
      </c>
      <c r="E17" s="143">
        <v>225868.55</v>
      </c>
      <c r="F17" s="144">
        <v>2377705.154</v>
      </c>
      <c r="G17" s="143">
        <v>157401.96000000002</v>
      </c>
      <c r="H17" s="144">
        <v>2818508.696</v>
      </c>
      <c r="I17" s="135">
        <f t="shared" si="0"/>
        <v>18.53903295193848</v>
      </c>
    </row>
    <row r="18" spans="1:9" ht="15.75">
      <c r="A18" s="145"/>
      <c r="B18" s="126"/>
      <c r="C18" s="125"/>
      <c r="D18" s="126"/>
      <c r="E18" s="127"/>
      <c r="F18" s="146"/>
      <c r="G18" s="146"/>
      <c r="H18" s="128"/>
      <c r="I18" s="129"/>
    </row>
    <row r="19" spans="1:9" ht="15.75">
      <c r="A19" s="123" t="s">
        <v>36</v>
      </c>
      <c r="B19" s="147"/>
      <c r="C19" s="148"/>
      <c r="D19" s="149">
        <f>SUM(D7:D17)</f>
        <v>36269672.849</v>
      </c>
      <c r="E19" s="152"/>
      <c r="F19" s="153">
        <f>SUM(F7:F17)</f>
        <v>11464727.456</v>
      </c>
      <c r="G19" s="153"/>
      <c r="H19" s="153">
        <f>SUM(H7:H17)</f>
        <v>12288816.758000001</v>
      </c>
      <c r="I19" s="154">
        <f t="shared" si="0"/>
        <v>7.188040929561907</v>
      </c>
    </row>
    <row r="20" spans="1:9" ht="15.75">
      <c r="A20" s="118"/>
      <c r="B20" s="142"/>
      <c r="C20" s="150"/>
      <c r="D20" s="142"/>
      <c r="E20" s="143"/>
      <c r="F20" s="151"/>
      <c r="G20" s="151"/>
      <c r="H20" s="144"/>
      <c r="I20" s="122"/>
    </row>
  </sheetData>
  <sheetProtection/>
  <mergeCells count="4">
    <mergeCell ref="A1:I1"/>
    <mergeCell ref="C4:D4"/>
    <mergeCell ref="E4:F4"/>
    <mergeCell ref="G4:H4"/>
  </mergeCell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TEPC</dc:creator>
  <cp:keywords/>
  <dc:description/>
  <cp:lastModifiedBy>user</cp:lastModifiedBy>
  <cp:lastPrinted>2018-11-28T05:37:30Z</cp:lastPrinted>
  <dcterms:created xsi:type="dcterms:W3CDTF">2018-09-14T04:23:27Z</dcterms:created>
  <dcterms:modified xsi:type="dcterms:W3CDTF">2018-11-29T10:48:28Z</dcterms:modified>
  <cp:category/>
  <cp:version/>
  <cp:contentType/>
  <cp:contentStatus/>
</cp:coreProperties>
</file>